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bas\Desktop\Ingos\"/>
    </mc:Choice>
  </mc:AlternateContent>
  <bookViews>
    <workbookView xWindow="0" yWindow="0" windowWidth="24000" windowHeight="9735" activeTab="2"/>
  </bookViews>
  <sheets>
    <sheet name="finansavimo sumos" sheetId="1" r:id="rId1"/>
    <sheet name="finansinės būklės" sheetId="2" r:id="rId2"/>
    <sheet name="veiklos rezultatų" sheetId="3" r:id="rId3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'finansavimo sumos'!$A$1:$M$28</definedName>
    <definedName name="_xlnm.Print_Titles" localSheetId="0">'finansavimo sumos'!$10:$12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52511" fullCalcOnLoad="1"/>
</workbook>
</file>

<file path=xl/calcChain.xml><?xml version="1.0" encoding="utf-8"?>
<calcChain xmlns="http://schemas.openxmlformats.org/spreadsheetml/2006/main">
  <c r="I47" i="3" l="1"/>
  <c r="H47" i="3"/>
  <c r="I31" i="3"/>
  <c r="H31" i="3"/>
  <c r="I28" i="3"/>
  <c r="H28" i="3"/>
  <c r="I22" i="3"/>
  <c r="I21" i="3"/>
  <c r="I46" i="3"/>
  <c r="I54" i="3"/>
  <c r="I56" i="3"/>
  <c r="H22" i="3"/>
  <c r="H21" i="3"/>
  <c r="H46" i="3"/>
  <c r="H54" i="3"/>
  <c r="H56" i="3"/>
  <c r="G90" i="2"/>
  <c r="F90" i="2"/>
  <c r="G86" i="2"/>
  <c r="G84" i="2"/>
  <c r="F86" i="2"/>
  <c r="F84" i="2"/>
  <c r="G75" i="2"/>
  <c r="G69" i="2"/>
  <c r="F75" i="2"/>
  <c r="F69" i="2"/>
  <c r="F64" i="2"/>
  <c r="G65" i="2"/>
  <c r="G64" i="2"/>
  <c r="G94" i="2"/>
  <c r="F65" i="2"/>
  <c r="G59" i="2"/>
  <c r="F59" i="2"/>
  <c r="F94" i="2"/>
  <c r="G49" i="2"/>
  <c r="F49" i="2"/>
  <c r="G42" i="2"/>
  <c r="G41" i="2"/>
  <c r="F42" i="2"/>
  <c r="F41" i="2"/>
  <c r="G27" i="2"/>
  <c r="F27" i="2"/>
  <c r="G21" i="2"/>
  <c r="G20" i="2"/>
  <c r="G58" i="2"/>
  <c r="F21" i="2"/>
  <c r="F20" i="2"/>
  <c r="C13" i="1"/>
  <c r="D13" i="1"/>
  <c r="E13" i="1"/>
  <c r="F13" i="1"/>
  <c r="G13" i="1"/>
  <c r="H13" i="1"/>
  <c r="I13" i="1"/>
  <c r="J13" i="1"/>
  <c r="K13" i="1"/>
  <c r="L13" i="1"/>
  <c r="M14" i="1"/>
  <c r="M13" i="1"/>
  <c r="M15" i="1"/>
  <c r="C16" i="1"/>
  <c r="C25" i="1"/>
  <c r="D16" i="1"/>
  <c r="D25" i="1"/>
  <c r="E16" i="1"/>
  <c r="E25" i="1"/>
  <c r="F16" i="1"/>
  <c r="F25" i="1"/>
  <c r="G16" i="1"/>
  <c r="G25" i="1"/>
  <c r="H16" i="1"/>
  <c r="H25" i="1"/>
  <c r="I16" i="1"/>
  <c r="I25" i="1"/>
  <c r="J16" i="1"/>
  <c r="K16" i="1"/>
  <c r="L16" i="1"/>
  <c r="M17" i="1"/>
  <c r="M16" i="1"/>
  <c r="M18" i="1"/>
  <c r="C19" i="1"/>
  <c r="D19" i="1"/>
  <c r="E19" i="1"/>
  <c r="F19" i="1"/>
  <c r="G19" i="1"/>
  <c r="H19" i="1"/>
  <c r="I19" i="1"/>
  <c r="J19" i="1"/>
  <c r="K19" i="1"/>
  <c r="K25" i="1"/>
  <c r="L19" i="1"/>
  <c r="L25" i="1"/>
  <c r="M20" i="1"/>
  <c r="M19" i="1"/>
  <c r="M21" i="1"/>
  <c r="C22" i="1"/>
  <c r="D22" i="1"/>
  <c r="E22" i="1"/>
  <c r="F22" i="1"/>
  <c r="G22" i="1"/>
  <c r="H22" i="1"/>
  <c r="I22" i="1"/>
  <c r="J22" i="1"/>
  <c r="K22" i="1"/>
  <c r="L22" i="1"/>
  <c r="M23" i="1"/>
  <c r="M22" i="1"/>
  <c r="M24" i="1"/>
  <c r="J25" i="1"/>
  <c r="F58" i="2"/>
  <c r="M25" i="1"/>
</calcChain>
</file>

<file path=xl/sharedStrings.xml><?xml version="1.0" encoding="utf-8"?>
<sst xmlns="http://schemas.openxmlformats.org/spreadsheetml/2006/main" count="362" uniqueCount="264">
  <si>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</si>
  <si>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</si>
  <si>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</si>
  <si>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</si>
  <si>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</si>
  <si>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</si>
  <si>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</si>
  <si>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</si>
  <si>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</si>
  <si>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</si>
  <si>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</si>
  <si>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</si>
  <si>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</si>
  <si>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</si>
  <si>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</si>
  <si>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</si>
  <si>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</si>
  <si>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</si>
  <si>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</si>
  <si>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</si>
  <si>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</si>
  <si>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</si>
  <si>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</si>
  <si>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</si>
  <si>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</si>
  <si>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</si>
  <si>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</si>
  <si>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</si>
  <si>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</si>
  <si>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</si>
  <si>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</si>
  <si>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</si>
  <si>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</si>
  <si>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</si>
  <si>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</si>
  <si>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</si>
  <si>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</si>
  <si>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</si>
  <si>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</si>
  <si>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</si>
  <si>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</si>
  <si>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</si>
  <si>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</si>
  <si>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</si>
  <si>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Algimanto Raudonikio meno mokykla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</si>
  <si>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</si>
  <si>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</si>
  <si>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</si>
  <si>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2015 m. gruodžio 31 d.</t>
  </si>
  <si>
    <t>4 2016 m. vasario 3  d.</t>
  </si>
  <si>
    <t>(data)</t>
  </si>
  <si>
    <t>Pateikimo valiuta ir tikslumas: eurais arba tūkstančiais eurų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</si>
  <si>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</si>
  <si>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</si>
  <si>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</si>
  <si>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</si>
  <si>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</si>
  <si>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</si>
  <si>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</si>
  <si>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</si>
  <si>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</si>
  <si>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</si>
  <si>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</si>
  <si>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</si>
  <si>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</si>
  <si>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</si>
  <si>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</si>
  <si>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</si>
  <si>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</si>
  <si>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</si>
  <si>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</si>
  <si>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</si>
  <si>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</si>
  <si>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</si>
  <si>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</si>
  <si>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</si>
  <si>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</si>
  <si>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</si>
  <si>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</si>
  <si>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</si>
  <si>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</si>
  <si>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</si>
  <si>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</si>
  <si>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</si>
  <si>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</si>
  <si>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</si>
  <si>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</si>
  <si>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</si>
  <si>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</si>
  <si>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</si>
  <si>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</si>
  <si>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</si>
  <si>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</si>
  <si>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</si>
  <si>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</si>
  <si>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</si>
  <si>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</si>
  <si>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</si>
  <si>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</si>
  <si>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</si>
  <si>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</si>
  <si>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</si>
  <si>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</si>
  <si>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</si>
  <si>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</si>
  <si>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</si>
  <si>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</si>
  <si>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</si>
  <si>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</si>
  <si>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</si>
  <si>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</si>
  <si>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</si>
  <si>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</si>
  <si>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</si>
  <si>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</si>
  <si>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</si>
  <si>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</si>
  <si>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</si>
  <si>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</si>
  <si>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</si>
  <si>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</si>
  <si>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</si>
  <si>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</si>
  <si>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</si>
  <si>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</si>
  <si>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</si>
  <si>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</si>
  <si>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</si>
  <si>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</si>
  <si>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</si>
  <si>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</si>
  <si>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</si>
  <si>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</si>
  <si>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</si>
  <si>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</si>
  <si>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</si>
  <si>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</si>
  <si>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</si>
  <si>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</si>
  <si>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</si>
  <si>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</si>
  <si>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</si>
  <si>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</si>
  <si>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</si>
  <si>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</si>
  <si>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</si>
  <si>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</si>
  <si>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</si>
  <si>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</si>
  <si>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</si>
  <si>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</si>
  <si>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</si>
  <si>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</si>
  <si>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</si>
  <si>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</si>
  <si>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</si>
  <si>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</si>
  <si>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</si>
  <si>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</si>
  <si>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</si>
  <si>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</si>
  <si>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</si>
  <si>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</si>
  <si>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</si>
  <si>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</si>
  <si>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</si>
  <si>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</si>
  <si>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</si>
  <si>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</si>
  <si>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</si>
  <si>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</si>
  <si>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</si>
  <si>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</si>
  <si>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Vitolis Žukas</t>
  </si>
  <si>
    <t>(viešojo sektoriaus subjekto vadovas arba jo įgaliotas administracijos vadovas)                               (parašas)</t>
  </si>
  <si>
    <t>(vardas ir pavardė)</t>
  </si>
  <si>
    <t>Vyr. buhalterė</t>
  </si>
  <si>
    <t>Inga Budinienė</t>
  </si>
  <si>
    <t>(vyriausiasis buhalteris (buhalteris)                                                                                                  (parašas)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</si>
  <si>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</si>
  <si>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</si>
  <si>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</si>
  <si>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</si>
  <si>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</si>
  <si>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</si>
  <si>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DUOMENIS</t>
  </si>
  <si>
    <t>2016 m. vasario 3  d. 4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</si>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</sst>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m.&quot;\ mmmm\ d\ &quot;d.&quot;"/>
  </numFmts>
  <fonts count="19" x14ac:knownFonts="1">
    <font>
      <sz val="11"/>
      <name val="Calibri"/>
      <charset val="1"/>
    </font>
    <font>
      <b/>
      <sz val="11"/>
      <color indexed="8"/>
      <name val="Times New Roman"/>
      <charset val="1"/>
    </font>
    <font>
      <sz val="11"/>
      <color indexed="8"/>
      <name val="Times New Roman"/>
      <charset val="1"/>
    </font>
    <font>
      <sz val="10"/>
      <color indexed="8"/>
      <name val="Times New Roman"/>
      <charset val="1"/>
    </font>
    <font>
      <sz val="10"/>
      <color indexed="8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b/>
      <sz val="12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180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16" fontId="5" fillId="0" borderId="7" xfId="0" applyNumberFormat="1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16" fontId="5" fillId="0" borderId="2" xfId="0" applyNumberFormat="1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/>
    </xf>
    <xf numFmtId="16" fontId="5" fillId="0" borderId="2" xfId="0" applyNumberFormat="1" applyFont="1" applyBorder="1" applyAlignment="1" applyProtection="1">
      <alignment horizontal="left" vertical="center"/>
    </xf>
    <xf numFmtId="4" fontId="5" fillId="0" borderId="2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49" fontId="14" fillId="0" borderId="2" xfId="0" applyNumberFormat="1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4" fontId="14" fillId="0" borderId="2" xfId="0" applyNumberFormat="1" applyFont="1" applyBorder="1" applyAlignment="1" applyProtection="1">
      <alignment horizontal="right" vertical="center"/>
    </xf>
    <xf numFmtId="49" fontId="13" fillId="0" borderId="2" xfId="0" applyNumberFormat="1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vertical="center"/>
    </xf>
    <xf numFmtId="49" fontId="14" fillId="0" borderId="2" xfId="0" applyNumberFormat="1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left" vertical="center"/>
    </xf>
    <xf numFmtId="49" fontId="13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0" fillId="0" borderId="15" xfId="0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0" fontId="14" fillId="0" borderId="4" xfId="0" applyFont="1" applyBorder="1" applyAlignment="1" applyProtection="1">
      <alignment vertical="center" wrapText="1"/>
    </xf>
    <xf numFmtId="0" fontId="14" fillId="0" borderId="7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vertical="center" wrapText="1"/>
    </xf>
    <xf numFmtId="0" fontId="14" fillId="0" borderId="7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0" xfId="0" applyFont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defaultGridColor="0" colorId="9" zoomScale="80" workbookViewId="0">
      <selection activeCell="C16" sqref="C16"/>
    </sheetView>
  </sheetViews>
  <sheetFormatPr defaultRowHeight="15" customHeight="1" x14ac:dyDescent="0.25"/>
  <cols>
    <col min="1" max="1" width="6" style="12" customWidth="1"/>
    <col min="2" max="2" width="32.85546875" style="2" customWidth="1"/>
    <col min="3" max="4" width="15.7109375" style="2" customWidth="1"/>
    <col min="5" max="5" width="16.285156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/>
  </cols>
  <sheetData>
    <row r="1" spans="1:13" ht="15" customHeight="1" x14ac:dyDescent="0.25">
      <c r="I1" s="1"/>
      <c r="J1" s="1"/>
      <c r="K1" s="1"/>
    </row>
    <row r="2" spans="1:13" ht="15" customHeight="1" x14ac:dyDescent="0.25">
      <c r="I2" s="2" t="s">
        <v>0</v>
      </c>
    </row>
    <row r="3" spans="1:13" ht="15" customHeight="1" x14ac:dyDescent="0.25">
      <c r="I3" s="2" t="s">
        <v>1</v>
      </c>
    </row>
    <row r="5" spans="1:13" ht="15" customHeight="1" x14ac:dyDescent="0.25">
      <c r="A5" s="107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5" customHeight="1" x14ac:dyDescent="0.25">
      <c r="A6" s="107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8" spans="1:13" ht="15" customHeight="1" x14ac:dyDescent="0.25">
      <c r="A8" s="107" t="s">
        <v>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10" spans="1:13" ht="15" customHeight="1" x14ac:dyDescent="0.25">
      <c r="A10" s="109" t="s">
        <v>5</v>
      </c>
      <c r="B10" s="109" t="s">
        <v>6</v>
      </c>
      <c r="C10" s="109" t="s">
        <v>7</v>
      </c>
      <c r="D10" s="111" t="s">
        <v>8</v>
      </c>
      <c r="E10" s="112"/>
      <c r="F10" s="112"/>
      <c r="G10" s="112"/>
      <c r="H10" s="112"/>
      <c r="I10" s="112"/>
      <c r="J10" s="112"/>
      <c r="K10" s="112"/>
      <c r="L10" s="113"/>
      <c r="M10" s="109" t="s">
        <v>9</v>
      </c>
    </row>
    <row r="11" spans="1:13" ht="123" customHeight="1" x14ac:dyDescent="0.25">
      <c r="A11" s="110"/>
      <c r="B11" s="110"/>
      <c r="C11" s="110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10"/>
    </row>
    <row r="12" spans="1:13" ht="1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 x14ac:dyDescent="0.25">
      <c r="A13" s="4" t="s">
        <v>19</v>
      </c>
      <c r="B13" s="8" t="s">
        <v>20</v>
      </c>
      <c r="C13" s="13">
        <f t="shared" ref="C13:M13" si="0">SUM(C14:C15)</f>
        <v>0</v>
      </c>
      <c r="D13" s="13">
        <f t="shared" si="0"/>
        <v>27163</v>
      </c>
      <c r="E13" s="13">
        <f t="shared" si="0"/>
        <v>0</v>
      </c>
      <c r="F13" s="13">
        <f t="shared" si="0"/>
        <v>13.45</v>
      </c>
      <c r="G13" s="13">
        <f t="shared" si="0"/>
        <v>0</v>
      </c>
      <c r="H13" s="13">
        <f t="shared" si="0"/>
        <v>0</v>
      </c>
      <c r="I13" s="13">
        <f t="shared" si="0"/>
        <v>-27176.45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</row>
    <row r="14" spans="1:13" ht="15" customHeight="1" x14ac:dyDescent="0.25">
      <c r="A14" s="10" t="s">
        <v>21</v>
      </c>
      <c r="B14" s="11" t="s">
        <v>22</v>
      </c>
      <c r="C14" s="14"/>
      <c r="D14" s="14"/>
      <c r="E14" s="14"/>
      <c r="F14" s="14">
        <v>13.45</v>
      </c>
      <c r="G14" s="14"/>
      <c r="H14" s="14"/>
      <c r="I14" s="14">
        <v>-13.45</v>
      </c>
      <c r="J14" s="14"/>
      <c r="K14" s="14"/>
      <c r="L14" s="14"/>
      <c r="M14" s="14">
        <f>SUM(C14:L14)</f>
        <v>0</v>
      </c>
    </row>
    <row r="15" spans="1:13" ht="15" customHeight="1" x14ac:dyDescent="0.25">
      <c r="A15" s="10" t="s">
        <v>23</v>
      </c>
      <c r="B15" s="11" t="s">
        <v>24</v>
      </c>
      <c r="C15" s="14"/>
      <c r="D15" s="14">
        <v>27163</v>
      </c>
      <c r="E15" s="14"/>
      <c r="F15" s="14"/>
      <c r="G15" s="14"/>
      <c r="H15" s="14"/>
      <c r="I15" s="14">
        <v>-27163</v>
      </c>
      <c r="J15" s="14"/>
      <c r="K15" s="14"/>
      <c r="L15" s="14"/>
      <c r="M15" s="14">
        <f>SUM(C15:L15)</f>
        <v>0</v>
      </c>
    </row>
    <row r="16" spans="1:13" s="1" customFormat="1" ht="89.25" customHeight="1" x14ac:dyDescent="0.25">
      <c r="A16" s="4" t="s">
        <v>25</v>
      </c>
      <c r="B16" s="8" t="s">
        <v>26</v>
      </c>
      <c r="C16" s="13">
        <f t="shared" ref="C16:M16" si="1">SUM(C17:C18)</f>
        <v>118707.2</v>
      </c>
      <c r="D16" s="13">
        <f t="shared" si="1"/>
        <v>368279</v>
      </c>
      <c r="E16" s="13">
        <f t="shared" si="1"/>
        <v>0</v>
      </c>
      <c r="F16" s="13">
        <f t="shared" si="1"/>
        <v>367.46</v>
      </c>
      <c r="G16" s="13">
        <f t="shared" si="1"/>
        <v>-84.21</v>
      </c>
      <c r="H16" s="13">
        <f t="shared" si="1"/>
        <v>0</v>
      </c>
      <c r="I16" s="13">
        <f t="shared" si="1"/>
        <v>-364374.07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122895.38</v>
      </c>
    </row>
    <row r="17" spans="1:13" ht="15" customHeight="1" x14ac:dyDescent="0.25">
      <c r="A17" s="10" t="s">
        <v>27</v>
      </c>
      <c r="B17" s="11" t="s">
        <v>22</v>
      </c>
      <c r="C17" s="14">
        <v>118707.2</v>
      </c>
      <c r="D17" s="14">
        <v>11000</v>
      </c>
      <c r="E17" s="14"/>
      <c r="F17" s="14">
        <v>367.46</v>
      </c>
      <c r="G17" s="14">
        <v>-84.21</v>
      </c>
      <c r="H17" s="14"/>
      <c r="I17" s="14">
        <v>-7095.07</v>
      </c>
      <c r="J17" s="14"/>
      <c r="K17" s="14"/>
      <c r="L17" s="14"/>
      <c r="M17" s="14">
        <f>SUM(C17:L17)</f>
        <v>122895.38</v>
      </c>
    </row>
    <row r="18" spans="1:13" ht="15" customHeight="1" x14ac:dyDescent="0.25">
      <c r="A18" s="10" t="s">
        <v>28</v>
      </c>
      <c r="B18" s="11" t="s">
        <v>24</v>
      </c>
      <c r="C18" s="14"/>
      <c r="D18" s="14">
        <v>357279</v>
      </c>
      <c r="E18" s="14"/>
      <c r="F18" s="14"/>
      <c r="G18" s="14"/>
      <c r="H18" s="14"/>
      <c r="I18" s="14">
        <v>-357279</v>
      </c>
      <c r="J18" s="14"/>
      <c r="K18" s="14"/>
      <c r="L18" s="14"/>
      <c r="M18" s="14">
        <f>SUM(C18:L18)</f>
        <v>0</v>
      </c>
    </row>
    <row r="19" spans="1:13" s="1" customFormat="1" ht="114.75" customHeight="1" x14ac:dyDescent="0.25">
      <c r="A19" s="4" t="s">
        <v>29</v>
      </c>
      <c r="B19" s="8" t="s">
        <v>30</v>
      </c>
      <c r="C19" s="13">
        <f t="shared" ref="C19:M19" si="2">SUM(C20:C21)</f>
        <v>0</v>
      </c>
      <c r="D19" s="13">
        <f t="shared" si="2"/>
        <v>10000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si="2"/>
        <v>-1908.47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8091.53</v>
      </c>
    </row>
    <row r="20" spans="1:13" ht="15" customHeight="1" x14ac:dyDescent="0.25">
      <c r="A20" s="10" t="s">
        <v>31</v>
      </c>
      <c r="B20" s="11" t="s">
        <v>22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>
        <f>SUM(C20:L20)</f>
        <v>0</v>
      </c>
    </row>
    <row r="21" spans="1:13" ht="15" customHeight="1" x14ac:dyDescent="0.25">
      <c r="A21" s="10" t="s">
        <v>32</v>
      </c>
      <c r="B21" s="11" t="s">
        <v>24</v>
      </c>
      <c r="C21" s="14"/>
      <c r="D21" s="14">
        <v>10000</v>
      </c>
      <c r="E21" s="14"/>
      <c r="F21" s="14"/>
      <c r="G21" s="14"/>
      <c r="H21" s="14"/>
      <c r="I21" s="14">
        <v>-1908.47</v>
      </c>
      <c r="J21" s="14"/>
      <c r="K21" s="14"/>
      <c r="L21" s="14"/>
      <c r="M21" s="14">
        <f>SUM(C21:L21)</f>
        <v>8091.53</v>
      </c>
    </row>
    <row r="22" spans="1:13" s="1" customFormat="1" ht="15" customHeight="1" x14ac:dyDescent="0.25">
      <c r="A22" s="4" t="s">
        <v>33</v>
      </c>
      <c r="B22" s="8" t="s">
        <v>34</v>
      </c>
      <c r="C22" s="13">
        <f t="shared" ref="C22:M22" si="3">SUM(C23:C24)</f>
        <v>3211.74</v>
      </c>
      <c r="D22" s="13">
        <f t="shared" si="3"/>
        <v>1776.77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-2185.5300000000002</v>
      </c>
      <c r="J22" s="13">
        <f t="shared" si="3"/>
        <v>0</v>
      </c>
      <c r="K22" s="13">
        <f t="shared" si="3"/>
        <v>0</v>
      </c>
      <c r="L22" s="13">
        <f t="shared" si="3"/>
        <v>0</v>
      </c>
      <c r="M22" s="13">
        <f t="shared" si="3"/>
        <v>2802.98</v>
      </c>
    </row>
    <row r="23" spans="1:13" ht="15" customHeight="1" x14ac:dyDescent="0.25">
      <c r="A23" s="10" t="s">
        <v>35</v>
      </c>
      <c r="B23" s="11" t="s">
        <v>22</v>
      </c>
      <c r="C23" s="14">
        <v>977.54</v>
      </c>
      <c r="D23" s="14"/>
      <c r="E23" s="14"/>
      <c r="F23" s="14"/>
      <c r="G23" s="14"/>
      <c r="H23" s="14"/>
      <c r="I23" s="14">
        <v>-274.35000000000002</v>
      </c>
      <c r="J23" s="14"/>
      <c r="K23" s="14"/>
      <c r="L23" s="14"/>
      <c r="M23" s="14">
        <f>SUM(C23:L23)</f>
        <v>703.18999999999994</v>
      </c>
    </row>
    <row r="24" spans="1:13" ht="15" customHeight="1" x14ac:dyDescent="0.25">
      <c r="A24" s="10" t="s">
        <v>36</v>
      </c>
      <c r="B24" s="11" t="s">
        <v>24</v>
      </c>
      <c r="C24" s="14">
        <v>2234.1999999999998</v>
      </c>
      <c r="D24" s="14">
        <v>1776.77</v>
      </c>
      <c r="E24" s="14"/>
      <c r="F24" s="14"/>
      <c r="G24" s="14"/>
      <c r="H24" s="14"/>
      <c r="I24" s="14">
        <v>-1911.18</v>
      </c>
      <c r="J24" s="14"/>
      <c r="K24" s="14"/>
      <c r="L24" s="14"/>
      <c r="M24" s="14">
        <f>SUM(C24:L24)</f>
        <v>2099.79</v>
      </c>
    </row>
    <row r="25" spans="1:13" s="1" customFormat="1" ht="15" customHeight="1" x14ac:dyDescent="0.25">
      <c r="A25" s="4" t="s">
        <v>37</v>
      </c>
      <c r="B25" s="8" t="s">
        <v>38</v>
      </c>
      <c r="C25" s="9">
        <f t="shared" ref="C25:M25" si="4">SUM(C13,C16,C19,C22)</f>
        <v>121918.94</v>
      </c>
      <c r="D25" s="9">
        <f t="shared" si="4"/>
        <v>407218.77</v>
      </c>
      <c r="E25" s="9">
        <f t="shared" si="4"/>
        <v>0</v>
      </c>
      <c r="F25" s="9">
        <f t="shared" si="4"/>
        <v>380.90999999999997</v>
      </c>
      <c r="G25" s="9">
        <f t="shared" si="4"/>
        <v>-84.21</v>
      </c>
      <c r="H25" s="9">
        <f t="shared" si="4"/>
        <v>0</v>
      </c>
      <c r="I25" s="9">
        <f t="shared" si="4"/>
        <v>-395644.52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133789.89000000001</v>
      </c>
    </row>
    <row r="26" spans="1:13" ht="15" customHeight="1" x14ac:dyDescent="0.25">
      <c r="A26" s="105" t="s">
        <v>39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1:13" ht="15" customHeight="1" x14ac:dyDescent="0.25">
      <c r="D27" s="2" t="s">
        <v>40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1" right="0.73958331346511841" top="0.97916668653488159" bottom="0.97916668653488159" header="0.51041668653488159" footer="0.51041668653488159"/>
  <pageSetup paperSize="9" scale="59" fitToHeight="2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F32" sqref="F32"/>
    </sheetView>
  </sheetViews>
  <sheetFormatPr defaultRowHeight="12.75" x14ac:dyDescent="0.25"/>
  <cols>
    <col min="1" max="1" width="10.5703125" style="18" customWidth="1"/>
    <col min="2" max="2" width="3.140625" style="19" customWidth="1"/>
    <col min="3" max="3" width="2.7109375" style="19" customWidth="1"/>
    <col min="4" max="4" width="59" style="19" customWidth="1"/>
    <col min="5" max="5" width="7.7109375" style="16" customWidth="1"/>
    <col min="6" max="7" width="14.85546875" style="18" customWidth="1"/>
    <col min="8" max="16384" width="9.140625" style="18"/>
  </cols>
  <sheetData>
    <row r="1" spans="1:7" ht="12.75" customHeight="1" x14ac:dyDescent="0.25">
      <c r="A1" s="15"/>
      <c r="B1" s="16"/>
      <c r="C1" s="16"/>
      <c r="D1" s="16"/>
      <c r="E1" s="17"/>
      <c r="F1" s="15"/>
      <c r="G1" s="15"/>
    </row>
    <row r="2" spans="1:7" ht="12.75" customHeight="1" x14ac:dyDescent="0.2">
      <c r="E2" s="114" t="s">
        <v>41</v>
      </c>
      <c r="F2" s="115"/>
      <c r="G2" s="115"/>
    </row>
    <row r="3" spans="1:7" ht="12.75" customHeight="1" x14ac:dyDescent="0.25">
      <c r="E3" s="116" t="s">
        <v>42</v>
      </c>
      <c r="F3" s="117"/>
      <c r="G3" s="117"/>
    </row>
    <row r="4" spans="1:7" ht="12.75" customHeight="1" x14ac:dyDescent="0.25"/>
    <row r="5" spans="1:7" ht="12.75" customHeight="1" x14ac:dyDescent="0.25">
      <c r="A5" s="118" t="s">
        <v>43</v>
      </c>
      <c r="B5" s="118"/>
      <c r="C5" s="118"/>
      <c r="D5" s="118"/>
      <c r="E5" s="119"/>
      <c r="F5" s="120"/>
      <c r="G5" s="120"/>
    </row>
    <row r="6" spans="1:7" ht="12.75" customHeight="1" x14ac:dyDescent="0.25">
      <c r="A6" s="121"/>
      <c r="B6" s="121"/>
      <c r="C6" s="121"/>
      <c r="D6" s="121"/>
      <c r="E6" s="122"/>
      <c r="F6" s="121"/>
      <c r="G6" s="121"/>
    </row>
    <row r="7" spans="1:7" ht="12.75" customHeight="1" x14ac:dyDescent="0.25">
      <c r="A7" s="123" t="s">
        <v>44</v>
      </c>
      <c r="B7" s="123"/>
      <c r="C7" s="123"/>
      <c r="D7" s="123"/>
      <c r="E7" s="124"/>
      <c r="F7" s="125"/>
      <c r="G7" s="125"/>
    </row>
    <row r="8" spans="1:7" s="23" customFormat="1" ht="11.25" customHeight="1" x14ac:dyDescent="0.25">
      <c r="A8" s="126" t="s">
        <v>45</v>
      </c>
      <c r="B8" s="126"/>
      <c r="C8" s="126"/>
      <c r="D8" s="126"/>
      <c r="E8" s="127"/>
      <c r="F8" s="128"/>
      <c r="G8" s="128"/>
    </row>
    <row r="9" spans="1:7" ht="12.75" customHeight="1" x14ac:dyDescent="0.25">
      <c r="A9" s="123"/>
      <c r="B9" s="123"/>
      <c r="C9" s="123"/>
      <c r="D9" s="123"/>
      <c r="E9" s="124"/>
      <c r="F9" s="125"/>
      <c r="G9" s="125"/>
    </row>
    <row r="10" spans="1:7" s="23" customFormat="1" ht="11.25" customHeight="1" x14ac:dyDescent="0.25">
      <c r="A10" s="129" t="s">
        <v>46</v>
      </c>
      <c r="B10" s="129"/>
      <c r="C10" s="129"/>
      <c r="D10" s="129"/>
      <c r="E10" s="130"/>
      <c r="F10" s="129"/>
      <c r="G10" s="129"/>
    </row>
    <row r="11" spans="1:7" ht="12.75" customHeight="1" x14ac:dyDescent="0.25">
      <c r="A11" s="19"/>
      <c r="F11" s="19"/>
      <c r="G11" s="19"/>
    </row>
    <row r="12" spans="1:7" ht="12.75" customHeight="1" x14ac:dyDescent="0.25">
      <c r="A12" s="131"/>
      <c r="B12" s="131"/>
      <c r="C12" s="131"/>
      <c r="D12" s="131"/>
      <c r="E12" s="131"/>
    </row>
    <row r="13" spans="1:7" ht="12.75" customHeight="1" x14ac:dyDescent="0.25">
      <c r="A13" s="118" t="s">
        <v>47</v>
      </c>
      <c r="B13" s="118"/>
      <c r="C13" s="118"/>
      <c r="D13" s="118"/>
      <c r="E13" s="119"/>
      <c r="F13" s="132"/>
      <c r="G13" s="132"/>
    </row>
    <row r="14" spans="1:7" ht="12.75" customHeight="1" x14ac:dyDescent="0.25">
      <c r="A14" s="118" t="s">
        <v>48</v>
      </c>
      <c r="B14" s="118"/>
      <c r="C14" s="118"/>
      <c r="D14" s="118"/>
      <c r="E14" s="119"/>
      <c r="F14" s="132"/>
      <c r="G14" s="132"/>
    </row>
    <row r="15" spans="1:7" ht="12.75" customHeight="1" x14ac:dyDescent="0.25">
      <c r="A15" s="20"/>
      <c r="B15" s="20"/>
      <c r="C15" s="20"/>
      <c r="D15" s="20"/>
      <c r="E15" s="21"/>
      <c r="F15" s="26"/>
      <c r="G15" s="26"/>
    </row>
    <row r="16" spans="1:7" ht="12.75" customHeight="1" x14ac:dyDescent="0.25">
      <c r="A16" s="129" t="s">
        <v>49</v>
      </c>
      <c r="B16" s="129"/>
      <c r="C16" s="129"/>
      <c r="D16" s="129"/>
      <c r="E16" s="130"/>
      <c r="F16" s="120"/>
      <c r="G16" s="120"/>
    </row>
    <row r="17" spans="1:7" ht="12.75" customHeight="1" x14ac:dyDescent="0.25">
      <c r="A17" s="129" t="s">
        <v>50</v>
      </c>
      <c r="B17" s="129"/>
      <c r="C17" s="129"/>
      <c r="D17" s="129"/>
      <c r="E17" s="130"/>
      <c r="F17" s="120"/>
      <c r="G17" s="120"/>
    </row>
    <row r="18" spans="1:7" ht="12.75" customHeight="1" x14ac:dyDescent="0.25">
      <c r="A18" s="20"/>
      <c r="B18" s="24"/>
      <c r="C18" s="24"/>
      <c r="D18" s="133" t="s">
        <v>51</v>
      </c>
      <c r="E18" s="133"/>
      <c r="F18" s="133"/>
      <c r="G18" s="133"/>
    </row>
    <row r="19" spans="1:7" ht="67.5" customHeight="1" x14ac:dyDescent="0.25">
      <c r="A19" s="27" t="s">
        <v>5</v>
      </c>
      <c r="B19" s="134" t="s">
        <v>52</v>
      </c>
      <c r="C19" s="135"/>
      <c r="D19" s="136"/>
      <c r="E19" s="28" t="s">
        <v>53</v>
      </c>
      <c r="F19" s="27" t="s">
        <v>54</v>
      </c>
      <c r="G19" s="27" t="s">
        <v>55</v>
      </c>
    </row>
    <row r="20" spans="1:7" s="19" customFormat="1" ht="12.75" customHeight="1" x14ac:dyDescent="0.25">
      <c r="A20" s="29" t="s">
        <v>56</v>
      </c>
      <c r="B20" s="30" t="s">
        <v>57</v>
      </c>
      <c r="C20" s="31"/>
      <c r="D20" s="32"/>
      <c r="E20" s="33"/>
      <c r="F20" s="34">
        <f>SUM(F21,F27,F38,F39)</f>
        <v>123540.89000000001</v>
      </c>
      <c r="G20" s="34">
        <f>SUM(G21,G27,G38,G39)</f>
        <v>119810.49</v>
      </c>
    </row>
    <row r="21" spans="1:7" s="19" customFormat="1" ht="12.75" customHeight="1" x14ac:dyDescent="0.25">
      <c r="A21" s="35" t="s">
        <v>58</v>
      </c>
      <c r="B21" s="36" t="s">
        <v>59</v>
      </c>
      <c r="C21" s="37"/>
      <c r="D21" s="38"/>
      <c r="E21" s="33"/>
      <c r="F21" s="34">
        <f>SUM(F22:F26)</f>
        <v>387.33</v>
      </c>
      <c r="G21" s="34">
        <f>SUM(G22:G26)</f>
        <v>0</v>
      </c>
    </row>
    <row r="22" spans="1:7" s="19" customFormat="1" ht="12.75" customHeight="1" x14ac:dyDescent="0.25">
      <c r="A22" s="39" t="s">
        <v>60</v>
      </c>
      <c r="B22" s="40"/>
      <c r="C22" s="41" t="s">
        <v>61</v>
      </c>
      <c r="D22" s="42"/>
      <c r="E22" s="43"/>
      <c r="F22" s="34"/>
      <c r="G22" s="34"/>
    </row>
    <row r="23" spans="1:7" s="19" customFormat="1" ht="12.75" customHeight="1" x14ac:dyDescent="0.25">
      <c r="A23" s="39" t="s">
        <v>62</v>
      </c>
      <c r="B23" s="40"/>
      <c r="C23" s="41" t="s">
        <v>63</v>
      </c>
      <c r="D23" s="44"/>
      <c r="E23" s="45"/>
      <c r="F23" s="34">
        <v>387.33</v>
      </c>
      <c r="G23" s="34"/>
    </row>
    <row r="24" spans="1:7" s="19" customFormat="1" ht="12.75" customHeight="1" x14ac:dyDescent="0.25">
      <c r="A24" s="39" t="s">
        <v>64</v>
      </c>
      <c r="B24" s="40"/>
      <c r="C24" s="41" t="s">
        <v>65</v>
      </c>
      <c r="D24" s="44"/>
      <c r="E24" s="45"/>
      <c r="F24" s="34"/>
      <c r="G24" s="34"/>
    </row>
    <row r="25" spans="1:7" s="19" customFormat="1" ht="12.75" customHeight="1" x14ac:dyDescent="0.25">
      <c r="A25" s="39" t="s">
        <v>66</v>
      </c>
      <c r="B25" s="40"/>
      <c r="C25" s="41" t="s">
        <v>67</v>
      </c>
      <c r="D25" s="44"/>
      <c r="E25" s="46"/>
      <c r="F25" s="34"/>
      <c r="G25" s="34"/>
    </row>
    <row r="26" spans="1:7" s="19" customFormat="1" ht="12.75" customHeight="1" x14ac:dyDescent="0.25">
      <c r="A26" s="39" t="s">
        <v>68</v>
      </c>
      <c r="B26" s="40"/>
      <c r="C26" s="47" t="s">
        <v>69</v>
      </c>
      <c r="D26" s="42"/>
      <c r="E26" s="46"/>
      <c r="F26" s="34"/>
      <c r="G26" s="34"/>
    </row>
    <row r="27" spans="1:7" s="19" customFormat="1" ht="12.75" customHeight="1" x14ac:dyDescent="0.25">
      <c r="A27" s="48" t="s">
        <v>70</v>
      </c>
      <c r="B27" s="49" t="s">
        <v>71</v>
      </c>
      <c r="C27" s="50"/>
      <c r="D27" s="51"/>
      <c r="E27" s="46"/>
      <c r="F27" s="34">
        <f>SUM(F28:F37)</f>
        <v>123153.56000000001</v>
      </c>
      <c r="G27" s="34">
        <f>SUM(G28:G37)</f>
        <v>119810.49</v>
      </c>
    </row>
    <row r="28" spans="1:7" s="19" customFormat="1" ht="12.75" customHeight="1" x14ac:dyDescent="0.25">
      <c r="A28" s="39" t="s">
        <v>72</v>
      </c>
      <c r="B28" s="40"/>
      <c r="C28" s="41" t="s">
        <v>73</v>
      </c>
      <c r="D28" s="44"/>
      <c r="E28" s="45"/>
      <c r="F28" s="34"/>
      <c r="G28" s="34"/>
    </row>
    <row r="29" spans="1:7" s="19" customFormat="1" ht="12.75" customHeight="1" x14ac:dyDescent="0.25">
      <c r="A29" s="39" t="s">
        <v>74</v>
      </c>
      <c r="B29" s="40"/>
      <c r="C29" s="41" t="s">
        <v>75</v>
      </c>
      <c r="D29" s="44"/>
      <c r="E29" s="45"/>
      <c r="F29" s="34">
        <v>104441.59</v>
      </c>
      <c r="G29" s="34">
        <v>107088.47</v>
      </c>
    </row>
    <row r="30" spans="1:7" s="19" customFormat="1" ht="12.75" customHeight="1" x14ac:dyDescent="0.25">
      <c r="A30" s="39" t="s">
        <v>76</v>
      </c>
      <c r="B30" s="40"/>
      <c r="C30" s="41" t="s">
        <v>77</v>
      </c>
      <c r="D30" s="44"/>
      <c r="E30" s="45"/>
      <c r="F30" s="34"/>
      <c r="G30" s="34"/>
    </row>
    <row r="31" spans="1:7" s="19" customFormat="1" ht="12.75" customHeight="1" x14ac:dyDescent="0.25">
      <c r="A31" s="39" t="s">
        <v>78</v>
      </c>
      <c r="B31" s="40"/>
      <c r="C31" s="41" t="s">
        <v>79</v>
      </c>
      <c r="D31" s="44"/>
      <c r="E31" s="45"/>
      <c r="F31" s="34"/>
      <c r="G31" s="34"/>
    </row>
    <row r="32" spans="1:7" s="19" customFormat="1" ht="12.75" customHeight="1" x14ac:dyDescent="0.25">
      <c r="A32" s="39" t="s">
        <v>80</v>
      </c>
      <c r="B32" s="40"/>
      <c r="C32" s="41" t="s">
        <v>81</v>
      </c>
      <c r="D32" s="44"/>
      <c r="E32" s="45"/>
      <c r="F32" s="34">
        <v>1319.36</v>
      </c>
      <c r="G32" s="34">
        <v>1512.44</v>
      </c>
    </row>
    <row r="33" spans="1:7" s="19" customFormat="1" ht="12.75" customHeight="1" x14ac:dyDescent="0.25">
      <c r="A33" s="39" t="s">
        <v>82</v>
      </c>
      <c r="B33" s="40"/>
      <c r="C33" s="41" t="s">
        <v>83</v>
      </c>
      <c r="D33" s="44"/>
      <c r="E33" s="45"/>
      <c r="F33" s="34">
        <v>9062.4599999999991</v>
      </c>
      <c r="G33" s="34">
        <v>167.26</v>
      </c>
    </row>
    <row r="34" spans="1:7" s="19" customFormat="1" ht="12.75" customHeight="1" x14ac:dyDescent="0.25">
      <c r="A34" s="39" t="s">
        <v>84</v>
      </c>
      <c r="B34" s="40"/>
      <c r="C34" s="41" t="s">
        <v>85</v>
      </c>
      <c r="D34" s="44"/>
      <c r="E34" s="45"/>
      <c r="F34" s="34"/>
      <c r="G34" s="34"/>
    </row>
    <row r="35" spans="1:7" s="19" customFormat="1" ht="12.75" customHeight="1" x14ac:dyDescent="0.25">
      <c r="A35" s="39" t="s">
        <v>86</v>
      </c>
      <c r="B35" s="40"/>
      <c r="C35" s="41" t="s">
        <v>87</v>
      </c>
      <c r="D35" s="44"/>
      <c r="E35" s="45"/>
      <c r="F35" s="34">
        <v>238.57</v>
      </c>
      <c r="G35" s="34">
        <v>621.07000000000005</v>
      </c>
    </row>
    <row r="36" spans="1:7" s="19" customFormat="1" ht="12.75" customHeight="1" x14ac:dyDescent="0.25">
      <c r="A36" s="39" t="s">
        <v>88</v>
      </c>
      <c r="B36" s="40"/>
      <c r="C36" s="41" t="s">
        <v>89</v>
      </c>
      <c r="D36" s="44"/>
      <c r="E36" s="45"/>
      <c r="F36" s="34">
        <v>8091.58</v>
      </c>
      <c r="G36" s="34">
        <v>10421.25</v>
      </c>
    </row>
    <row r="37" spans="1:7" s="19" customFormat="1" ht="12.75" customHeight="1" x14ac:dyDescent="0.25">
      <c r="A37" s="39" t="s">
        <v>90</v>
      </c>
      <c r="B37" s="40"/>
      <c r="C37" s="41" t="s">
        <v>91</v>
      </c>
      <c r="D37" s="44"/>
      <c r="E37" s="46"/>
      <c r="F37" s="34"/>
      <c r="G37" s="34"/>
    </row>
    <row r="38" spans="1:7" s="19" customFormat="1" ht="12.75" customHeight="1" x14ac:dyDescent="0.25">
      <c r="A38" s="35" t="s">
        <v>92</v>
      </c>
      <c r="B38" s="52" t="s">
        <v>93</v>
      </c>
      <c r="C38" s="52"/>
      <c r="D38" s="46"/>
      <c r="E38" s="46"/>
      <c r="F38" s="34"/>
      <c r="G38" s="34"/>
    </row>
    <row r="39" spans="1:7" s="19" customFormat="1" ht="12.75" customHeight="1" x14ac:dyDescent="0.25">
      <c r="A39" s="35" t="s">
        <v>94</v>
      </c>
      <c r="B39" s="52" t="s">
        <v>95</v>
      </c>
      <c r="C39" s="52"/>
      <c r="D39" s="46"/>
      <c r="E39" s="45"/>
      <c r="F39" s="34"/>
      <c r="G39" s="34"/>
    </row>
    <row r="40" spans="1:7" s="19" customFormat="1" ht="12.75" customHeight="1" x14ac:dyDescent="0.25">
      <c r="A40" s="29" t="s">
        <v>96</v>
      </c>
      <c r="B40" s="30" t="s">
        <v>97</v>
      </c>
      <c r="C40" s="31"/>
      <c r="D40" s="32"/>
      <c r="E40" s="45"/>
      <c r="F40" s="34"/>
      <c r="G40" s="34"/>
    </row>
    <row r="41" spans="1:7" s="19" customFormat="1" ht="12.75" customHeight="1" x14ac:dyDescent="0.25">
      <c r="A41" s="29" t="s">
        <v>98</v>
      </c>
      <c r="B41" s="30" t="s">
        <v>99</v>
      </c>
      <c r="C41" s="31"/>
      <c r="D41" s="32"/>
      <c r="E41" s="46"/>
      <c r="F41" s="34">
        <f>SUM(F42,F48,F49,F56,F57)</f>
        <v>35900.44</v>
      </c>
      <c r="G41" s="34">
        <f>SUM(G42,G48,G49,G56,G57)</f>
        <v>45354.43</v>
      </c>
    </row>
    <row r="42" spans="1:7" s="19" customFormat="1" ht="12.75" customHeight="1" x14ac:dyDescent="0.25">
      <c r="A42" s="35" t="s">
        <v>58</v>
      </c>
      <c r="B42" s="36" t="s">
        <v>100</v>
      </c>
      <c r="C42" s="53"/>
      <c r="D42" s="54"/>
      <c r="E42" s="46"/>
      <c r="F42" s="34">
        <f>SUM(F43:F47)</f>
        <v>2221.5</v>
      </c>
      <c r="G42" s="34">
        <f>SUM(G43:G47)</f>
        <v>1266.4000000000001</v>
      </c>
    </row>
    <row r="43" spans="1:7" s="19" customFormat="1" ht="12.75" customHeight="1" x14ac:dyDescent="0.25">
      <c r="A43" s="39" t="s">
        <v>60</v>
      </c>
      <c r="B43" s="40"/>
      <c r="C43" s="41" t="s">
        <v>101</v>
      </c>
      <c r="D43" s="44"/>
      <c r="E43" s="45"/>
      <c r="F43" s="34"/>
      <c r="G43" s="34"/>
    </row>
    <row r="44" spans="1:7" s="19" customFormat="1" ht="12.75" customHeight="1" x14ac:dyDescent="0.25">
      <c r="A44" s="39" t="s">
        <v>62</v>
      </c>
      <c r="B44" s="40"/>
      <c r="C44" s="41" t="s">
        <v>102</v>
      </c>
      <c r="D44" s="44"/>
      <c r="E44" s="45"/>
      <c r="F44" s="34">
        <v>2221.5</v>
      </c>
      <c r="G44" s="34">
        <v>1266.4000000000001</v>
      </c>
    </row>
    <row r="45" spans="1:7" s="19" customFormat="1" ht="12.75" customHeight="1" x14ac:dyDescent="0.25">
      <c r="A45" s="39" t="s">
        <v>64</v>
      </c>
      <c r="B45" s="40"/>
      <c r="C45" s="41" t="s">
        <v>103</v>
      </c>
      <c r="D45" s="44"/>
      <c r="E45" s="45"/>
      <c r="F45" s="34"/>
      <c r="G45" s="34"/>
    </row>
    <row r="46" spans="1:7" s="19" customFormat="1" ht="12.75" customHeight="1" x14ac:dyDescent="0.25">
      <c r="A46" s="39" t="s">
        <v>66</v>
      </c>
      <c r="B46" s="40"/>
      <c r="C46" s="41" t="s">
        <v>104</v>
      </c>
      <c r="D46" s="44"/>
      <c r="E46" s="45"/>
      <c r="F46" s="34"/>
      <c r="G46" s="34"/>
    </row>
    <row r="47" spans="1:7" s="19" customFormat="1" ht="12.75" customHeight="1" x14ac:dyDescent="0.25">
      <c r="A47" s="39" t="s">
        <v>68</v>
      </c>
      <c r="B47" s="31"/>
      <c r="C47" s="137" t="s">
        <v>105</v>
      </c>
      <c r="D47" s="138"/>
      <c r="E47" s="45"/>
      <c r="F47" s="34"/>
      <c r="G47" s="34"/>
    </row>
    <row r="48" spans="1:7" s="19" customFormat="1" ht="12.75" customHeight="1" x14ac:dyDescent="0.25">
      <c r="A48" s="35" t="s">
        <v>70</v>
      </c>
      <c r="B48" s="55" t="s">
        <v>106</v>
      </c>
      <c r="C48" s="56"/>
      <c r="D48" s="57"/>
      <c r="E48" s="46"/>
      <c r="F48" s="34"/>
      <c r="G48" s="34"/>
    </row>
    <row r="49" spans="1:7" s="19" customFormat="1" ht="12.75" customHeight="1" x14ac:dyDescent="0.25">
      <c r="A49" s="35" t="s">
        <v>92</v>
      </c>
      <c r="B49" s="36" t="s">
        <v>107</v>
      </c>
      <c r="C49" s="53"/>
      <c r="D49" s="54"/>
      <c r="E49" s="46"/>
      <c r="F49" s="34">
        <f>SUM(F50:F55)</f>
        <v>23415.85</v>
      </c>
      <c r="G49" s="34">
        <f>SUM(G50:G55)</f>
        <v>41853.83</v>
      </c>
    </row>
    <row r="50" spans="1:7" s="19" customFormat="1" ht="12.75" customHeight="1" x14ac:dyDescent="0.25">
      <c r="A50" s="39" t="s">
        <v>108</v>
      </c>
      <c r="B50" s="53"/>
      <c r="C50" s="58" t="s">
        <v>109</v>
      </c>
      <c r="D50" s="59"/>
      <c r="E50" s="46"/>
      <c r="F50" s="34"/>
      <c r="G50" s="34"/>
    </row>
    <row r="51" spans="1:7" s="19" customFormat="1" ht="12.75" customHeight="1" x14ac:dyDescent="0.25">
      <c r="A51" s="60" t="s">
        <v>110</v>
      </c>
      <c r="B51" s="40"/>
      <c r="C51" s="41" t="s">
        <v>111</v>
      </c>
      <c r="D51" s="47"/>
      <c r="E51" s="61"/>
      <c r="F51" s="62"/>
      <c r="G51" s="62"/>
    </row>
    <row r="52" spans="1:7" s="19" customFormat="1" ht="12.75" customHeight="1" x14ac:dyDescent="0.25">
      <c r="A52" s="39" t="s">
        <v>112</v>
      </c>
      <c r="B52" s="40"/>
      <c r="C52" s="41" t="s">
        <v>113</v>
      </c>
      <c r="D52" s="44"/>
      <c r="E52" s="46"/>
      <c r="F52" s="34"/>
      <c r="G52" s="34"/>
    </row>
    <row r="53" spans="1:7" s="19" customFormat="1" ht="12.75" customHeight="1" x14ac:dyDescent="0.25">
      <c r="A53" s="39" t="s">
        <v>114</v>
      </c>
      <c r="B53" s="40"/>
      <c r="C53" s="137" t="s">
        <v>115</v>
      </c>
      <c r="D53" s="138"/>
      <c r="E53" s="46"/>
      <c r="F53" s="34">
        <v>2363.9899999999998</v>
      </c>
      <c r="G53" s="34">
        <v>2079.35</v>
      </c>
    </row>
    <row r="54" spans="1:7" s="19" customFormat="1" ht="12.75" customHeight="1" x14ac:dyDescent="0.25">
      <c r="A54" s="39" t="s">
        <v>116</v>
      </c>
      <c r="B54" s="40"/>
      <c r="C54" s="41" t="s">
        <v>117</v>
      </c>
      <c r="D54" s="44"/>
      <c r="E54" s="46"/>
      <c r="F54" s="34">
        <v>21051.86</v>
      </c>
      <c r="G54" s="34">
        <v>39774.480000000003</v>
      </c>
    </row>
    <row r="55" spans="1:7" s="19" customFormat="1" ht="12.75" customHeight="1" x14ac:dyDescent="0.25">
      <c r="A55" s="39" t="s">
        <v>118</v>
      </c>
      <c r="B55" s="40"/>
      <c r="C55" s="41" t="s">
        <v>119</v>
      </c>
      <c r="D55" s="44"/>
      <c r="E55" s="46"/>
      <c r="F55" s="34"/>
      <c r="G55" s="34"/>
    </row>
    <row r="56" spans="1:7" s="19" customFormat="1" ht="12.75" customHeight="1" x14ac:dyDescent="0.25">
      <c r="A56" s="35" t="s">
        <v>94</v>
      </c>
      <c r="B56" s="52" t="s">
        <v>120</v>
      </c>
      <c r="C56" s="52"/>
      <c r="D56" s="46"/>
      <c r="E56" s="46"/>
      <c r="F56" s="34"/>
      <c r="G56" s="34"/>
    </row>
    <row r="57" spans="1:7" s="19" customFormat="1" ht="12.75" customHeight="1" x14ac:dyDescent="0.25">
      <c r="A57" s="35" t="s">
        <v>121</v>
      </c>
      <c r="B57" s="52" t="s">
        <v>122</v>
      </c>
      <c r="C57" s="52"/>
      <c r="D57" s="46"/>
      <c r="E57" s="46"/>
      <c r="F57" s="34">
        <v>10263.09</v>
      </c>
      <c r="G57" s="34">
        <v>2234.1999999999998</v>
      </c>
    </row>
    <row r="58" spans="1:7" s="19" customFormat="1" ht="12.75" customHeight="1" x14ac:dyDescent="0.25">
      <c r="A58" s="35"/>
      <c r="B58" s="49" t="s">
        <v>123</v>
      </c>
      <c r="C58" s="50"/>
      <c r="D58" s="51"/>
      <c r="E58" s="46"/>
      <c r="F58" s="34">
        <f>SUM(F20,F40,F41)</f>
        <v>159441.33000000002</v>
      </c>
      <c r="G58" s="34">
        <f>SUM(G20,G40,G41)</f>
        <v>165164.92000000001</v>
      </c>
    </row>
    <row r="59" spans="1:7" s="19" customFormat="1" ht="12.75" customHeight="1" x14ac:dyDescent="0.25">
      <c r="A59" s="29" t="s">
        <v>124</v>
      </c>
      <c r="B59" s="30" t="s">
        <v>125</v>
      </c>
      <c r="C59" s="30"/>
      <c r="D59" s="63"/>
      <c r="E59" s="46"/>
      <c r="F59" s="34">
        <f>SUM(F60:F63)</f>
        <v>133789.89000000001</v>
      </c>
      <c r="G59" s="34">
        <f>SUM(G60:G63)</f>
        <v>121918.94</v>
      </c>
    </row>
    <row r="60" spans="1:7" s="19" customFormat="1" ht="12.75" customHeight="1" x14ac:dyDescent="0.25">
      <c r="A60" s="35" t="s">
        <v>58</v>
      </c>
      <c r="B60" s="52" t="s">
        <v>126</v>
      </c>
      <c r="C60" s="52"/>
      <c r="D60" s="46"/>
      <c r="E60" s="46"/>
      <c r="F60" s="34"/>
      <c r="G60" s="34"/>
    </row>
    <row r="61" spans="1:7" s="19" customFormat="1" ht="12.75" customHeight="1" x14ac:dyDescent="0.25">
      <c r="A61" s="48" t="s">
        <v>70</v>
      </c>
      <c r="B61" s="49" t="s">
        <v>127</v>
      </c>
      <c r="C61" s="50"/>
      <c r="D61" s="51"/>
      <c r="E61" s="64"/>
      <c r="F61" s="65">
        <v>122895.38</v>
      </c>
      <c r="G61" s="65">
        <v>118707.2</v>
      </c>
    </row>
    <row r="62" spans="1:7" s="19" customFormat="1" ht="12.75" customHeight="1" x14ac:dyDescent="0.25">
      <c r="A62" s="35" t="s">
        <v>92</v>
      </c>
      <c r="B62" s="139" t="s">
        <v>128</v>
      </c>
      <c r="C62" s="137"/>
      <c r="D62" s="138"/>
      <c r="E62" s="46"/>
      <c r="F62" s="34">
        <v>8091.53</v>
      </c>
      <c r="G62" s="34"/>
    </row>
    <row r="63" spans="1:7" s="19" customFormat="1" ht="12.75" customHeight="1" x14ac:dyDescent="0.25">
      <c r="A63" s="35" t="s">
        <v>129</v>
      </c>
      <c r="B63" s="52" t="s">
        <v>130</v>
      </c>
      <c r="C63" s="40"/>
      <c r="D63" s="33"/>
      <c r="E63" s="46"/>
      <c r="F63" s="34">
        <v>2802.98</v>
      </c>
      <c r="G63" s="34">
        <v>3211.74</v>
      </c>
    </row>
    <row r="64" spans="1:7" s="19" customFormat="1" ht="12.75" customHeight="1" x14ac:dyDescent="0.25">
      <c r="A64" s="29" t="s">
        <v>131</v>
      </c>
      <c r="B64" s="30" t="s">
        <v>132</v>
      </c>
      <c r="C64" s="31"/>
      <c r="D64" s="32"/>
      <c r="E64" s="46"/>
      <c r="F64" s="34">
        <f>SUM(F65,F69)</f>
        <v>22003.3</v>
      </c>
      <c r="G64" s="34">
        <f>SUM(G65,G69)</f>
        <v>40699.18</v>
      </c>
    </row>
    <row r="65" spans="1:7" s="19" customFormat="1" ht="12.75" customHeight="1" x14ac:dyDescent="0.25">
      <c r="A65" s="35" t="s">
        <v>58</v>
      </c>
      <c r="B65" s="36" t="s">
        <v>133</v>
      </c>
      <c r="C65" s="53"/>
      <c r="D65" s="54"/>
      <c r="E65" s="46"/>
      <c r="F65" s="34">
        <f>SUM(F66:F68)</f>
        <v>0</v>
      </c>
      <c r="G65" s="34">
        <f>SUM(G66:G68)</f>
        <v>0</v>
      </c>
    </row>
    <row r="66" spans="1:7" s="19" customFormat="1" ht="12.75" customHeight="1" x14ac:dyDescent="0.25">
      <c r="A66" s="39" t="s">
        <v>60</v>
      </c>
      <c r="B66" s="66"/>
      <c r="C66" s="41" t="s">
        <v>134</v>
      </c>
      <c r="D66" s="67"/>
      <c r="E66" s="46"/>
      <c r="F66" s="34"/>
      <c r="G66" s="34"/>
    </row>
    <row r="67" spans="1:7" s="19" customFormat="1" ht="12.75" customHeight="1" x14ac:dyDescent="0.25">
      <c r="A67" s="39" t="s">
        <v>62</v>
      </c>
      <c r="B67" s="40"/>
      <c r="C67" s="41" t="s">
        <v>135</v>
      </c>
      <c r="D67" s="44"/>
      <c r="E67" s="46"/>
      <c r="F67" s="34"/>
      <c r="G67" s="34"/>
    </row>
    <row r="68" spans="1:7" s="19" customFormat="1" ht="12.75" customHeight="1" x14ac:dyDescent="0.25">
      <c r="A68" s="39" t="s">
        <v>136</v>
      </c>
      <c r="B68" s="40"/>
      <c r="C68" s="41" t="s">
        <v>137</v>
      </c>
      <c r="D68" s="44"/>
      <c r="E68" s="45"/>
      <c r="F68" s="34"/>
      <c r="G68" s="34"/>
    </row>
    <row r="69" spans="1:7" s="19" customFormat="1" ht="12.75" customHeight="1" x14ac:dyDescent="0.25">
      <c r="A69" s="35" t="s">
        <v>70</v>
      </c>
      <c r="B69" s="49" t="s">
        <v>138</v>
      </c>
      <c r="C69" s="50"/>
      <c r="D69" s="51"/>
      <c r="E69" s="46"/>
      <c r="F69" s="34">
        <f>SUM(F70,F71,F72,F73,F74,F75,F78,F79,F80,F81,F82,F83)</f>
        <v>22003.3</v>
      </c>
      <c r="G69" s="34">
        <f>SUM(G70,G71,G72,G73,G74,G75,G78,G79,G80,G81,G82,G83)</f>
        <v>40699.18</v>
      </c>
    </row>
    <row r="70" spans="1:7" s="19" customFormat="1" ht="12.75" customHeight="1" x14ac:dyDescent="0.25">
      <c r="A70" s="39" t="s">
        <v>72</v>
      </c>
      <c r="B70" s="40"/>
      <c r="C70" s="41" t="s">
        <v>139</v>
      </c>
      <c r="D70" s="42"/>
      <c r="E70" s="46"/>
      <c r="F70" s="34"/>
      <c r="G70" s="34"/>
    </row>
    <row r="71" spans="1:7" s="19" customFormat="1" ht="12.75" customHeight="1" x14ac:dyDescent="0.25">
      <c r="A71" s="39" t="s">
        <v>74</v>
      </c>
      <c r="B71" s="66"/>
      <c r="C71" s="41" t="s">
        <v>140</v>
      </c>
      <c r="D71" s="67"/>
      <c r="E71" s="46"/>
      <c r="F71" s="34"/>
      <c r="G71" s="34"/>
    </row>
    <row r="72" spans="1:7" s="19" customFormat="1" ht="12.75" customHeight="1" x14ac:dyDescent="0.25">
      <c r="A72" s="39" t="s">
        <v>76</v>
      </c>
      <c r="B72" s="66"/>
      <c r="C72" s="41" t="s">
        <v>141</v>
      </c>
      <c r="D72" s="67"/>
      <c r="E72" s="46"/>
      <c r="F72" s="34"/>
      <c r="G72" s="34"/>
    </row>
    <row r="73" spans="1:7" s="19" customFormat="1" ht="12.75" customHeight="1" x14ac:dyDescent="0.25">
      <c r="A73" s="68" t="s">
        <v>78</v>
      </c>
      <c r="B73" s="53"/>
      <c r="C73" s="69" t="s">
        <v>142</v>
      </c>
      <c r="D73" s="59"/>
      <c r="E73" s="46"/>
      <c r="F73" s="34"/>
      <c r="G73" s="34"/>
    </row>
    <row r="74" spans="1:7" s="19" customFormat="1" ht="12.75" customHeight="1" x14ac:dyDescent="0.25">
      <c r="A74" s="35" t="s">
        <v>80</v>
      </c>
      <c r="B74" s="47"/>
      <c r="C74" s="47" t="s">
        <v>143</v>
      </c>
      <c r="D74" s="42"/>
      <c r="E74" s="42"/>
      <c r="F74" s="34"/>
      <c r="G74" s="34"/>
    </row>
    <row r="75" spans="1:7" s="19" customFormat="1" ht="12.75" customHeight="1" x14ac:dyDescent="0.25">
      <c r="A75" s="70" t="s">
        <v>82</v>
      </c>
      <c r="B75" s="50"/>
      <c r="C75" s="71" t="s">
        <v>144</v>
      </c>
      <c r="D75" s="72"/>
      <c r="E75" s="46"/>
      <c r="F75" s="34">
        <f>SUM(F76:F77)</f>
        <v>0</v>
      </c>
      <c r="G75" s="34">
        <f>SUM(G76:G77)</f>
        <v>0</v>
      </c>
    </row>
    <row r="76" spans="1:7" s="19" customFormat="1" ht="12.75" customHeight="1" x14ac:dyDescent="0.25">
      <c r="A76" s="39" t="s">
        <v>145</v>
      </c>
      <c r="B76" s="40"/>
      <c r="C76" s="47"/>
      <c r="D76" s="44" t="s">
        <v>146</v>
      </c>
      <c r="E76" s="46"/>
      <c r="F76" s="34"/>
      <c r="G76" s="34"/>
    </row>
    <row r="77" spans="1:7" s="19" customFormat="1" ht="12.75" customHeight="1" x14ac:dyDescent="0.25">
      <c r="A77" s="39" t="s">
        <v>147</v>
      </c>
      <c r="B77" s="40"/>
      <c r="C77" s="47"/>
      <c r="D77" s="44" t="s">
        <v>148</v>
      </c>
      <c r="E77" s="45"/>
      <c r="F77" s="34"/>
      <c r="G77" s="34"/>
    </row>
    <row r="78" spans="1:7" s="19" customFormat="1" ht="12.75" customHeight="1" x14ac:dyDescent="0.25">
      <c r="A78" s="39" t="s">
        <v>84</v>
      </c>
      <c r="B78" s="56"/>
      <c r="C78" s="73" t="s">
        <v>149</v>
      </c>
      <c r="D78" s="74"/>
      <c r="E78" s="45"/>
      <c r="F78" s="34"/>
      <c r="G78" s="34"/>
    </row>
    <row r="79" spans="1:7" s="19" customFormat="1" ht="12.75" customHeight="1" x14ac:dyDescent="0.25">
      <c r="A79" s="39" t="s">
        <v>86</v>
      </c>
      <c r="B79" s="66"/>
      <c r="C79" s="41" t="s">
        <v>150</v>
      </c>
      <c r="D79" s="67"/>
      <c r="E79" s="46"/>
      <c r="F79" s="34"/>
      <c r="G79" s="34"/>
    </row>
    <row r="80" spans="1:7" s="19" customFormat="1" ht="12.75" customHeight="1" x14ac:dyDescent="0.25">
      <c r="A80" s="39" t="s">
        <v>88</v>
      </c>
      <c r="B80" s="40"/>
      <c r="C80" s="41" t="s">
        <v>151</v>
      </c>
      <c r="D80" s="44"/>
      <c r="E80" s="46"/>
      <c r="F80" s="34">
        <v>579.55999999999995</v>
      </c>
      <c r="G80" s="34">
        <v>222.36</v>
      </c>
    </row>
    <row r="81" spans="1:7" s="19" customFormat="1" ht="12.75" customHeight="1" x14ac:dyDescent="0.25">
      <c r="A81" s="39" t="s">
        <v>90</v>
      </c>
      <c r="B81" s="40"/>
      <c r="C81" s="41" t="s">
        <v>152</v>
      </c>
      <c r="D81" s="44"/>
      <c r="E81" s="46"/>
      <c r="F81" s="34">
        <v>0.3</v>
      </c>
      <c r="G81" s="34">
        <v>18836.71</v>
      </c>
    </row>
    <row r="82" spans="1:7" s="19" customFormat="1" ht="12.75" customHeight="1" x14ac:dyDescent="0.25">
      <c r="A82" s="39" t="s">
        <v>153</v>
      </c>
      <c r="B82" s="40"/>
      <c r="C82" s="41" t="s">
        <v>154</v>
      </c>
      <c r="D82" s="44"/>
      <c r="E82" s="46"/>
      <c r="F82" s="34">
        <v>20833.66</v>
      </c>
      <c r="G82" s="34">
        <v>20374.59</v>
      </c>
    </row>
    <row r="83" spans="1:7" s="19" customFormat="1" ht="12.75" customHeight="1" x14ac:dyDescent="0.25">
      <c r="A83" s="39" t="s">
        <v>155</v>
      </c>
      <c r="B83" s="40"/>
      <c r="C83" s="41" t="s">
        <v>156</v>
      </c>
      <c r="D83" s="44"/>
      <c r="E83" s="45"/>
      <c r="F83" s="34">
        <v>589.78</v>
      </c>
      <c r="G83" s="34">
        <v>1265.52</v>
      </c>
    </row>
    <row r="84" spans="1:7" s="19" customFormat="1" ht="12.75" customHeight="1" x14ac:dyDescent="0.25">
      <c r="A84" s="29" t="s">
        <v>157</v>
      </c>
      <c r="B84" s="75" t="s">
        <v>158</v>
      </c>
      <c r="C84" s="76"/>
      <c r="D84" s="77"/>
      <c r="E84" s="45"/>
      <c r="F84" s="34">
        <f>SUM(F85,F86,F89,F90)</f>
        <v>3648.1400000000003</v>
      </c>
      <c r="G84" s="34">
        <f>SUM(G85,G86,G89,G90)</f>
        <v>2546.8000000000002</v>
      </c>
    </row>
    <row r="85" spans="1:7" s="19" customFormat="1" ht="12.75" customHeight="1" x14ac:dyDescent="0.25">
      <c r="A85" s="35" t="s">
        <v>58</v>
      </c>
      <c r="B85" s="52" t="s">
        <v>159</v>
      </c>
      <c r="C85" s="40"/>
      <c r="D85" s="33"/>
      <c r="E85" s="45"/>
      <c r="F85" s="34"/>
      <c r="G85" s="34"/>
    </row>
    <row r="86" spans="1:7" s="19" customFormat="1" ht="12.75" customHeight="1" x14ac:dyDescent="0.25">
      <c r="A86" s="35" t="s">
        <v>70</v>
      </c>
      <c r="B86" s="36" t="s">
        <v>160</v>
      </c>
      <c r="C86" s="53"/>
      <c r="D86" s="54"/>
      <c r="E86" s="46"/>
      <c r="F86" s="34">
        <f>SUM(F87:F88)</f>
        <v>0</v>
      </c>
      <c r="G86" s="34">
        <f>SUM(G87:G88)</f>
        <v>0</v>
      </c>
    </row>
    <row r="87" spans="1:7" s="19" customFormat="1" ht="12.75" customHeight="1" x14ac:dyDescent="0.25">
      <c r="A87" s="39" t="s">
        <v>72</v>
      </c>
      <c r="B87" s="40"/>
      <c r="C87" s="41" t="s">
        <v>161</v>
      </c>
      <c r="D87" s="44"/>
      <c r="E87" s="46"/>
      <c r="F87" s="34"/>
      <c r="G87" s="34"/>
    </row>
    <row r="88" spans="1:7" s="19" customFormat="1" ht="12.75" customHeight="1" x14ac:dyDescent="0.25">
      <c r="A88" s="39" t="s">
        <v>74</v>
      </c>
      <c r="B88" s="40"/>
      <c r="C88" s="41" t="s">
        <v>162</v>
      </c>
      <c r="D88" s="44"/>
      <c r="E88" s="46"/>
      <c r="F88" s="34"/>
      <c r="G88" s="34"/>
    </row>
    <row r="89" spans="1:7" s="19" customFormat="1" ht="12.75" customHeight="1" x14ac:dyDescent="0.25">
      <c r="A89" s="35" t="s">
        <v>92</v>
      </c>
      <c r="B89" s="47" t="s">
        <v>163</v>
      </c>
      <c r="C89" s="47"/>
      <c r="D89" s="42"/>
      <c r="E89" s="46"/>
      <c r="F89" s="34"/>
      <c r="G89" s="34"/>
    </row>
    <row r="90" spans="1:7" s="19" customFormat="1" ht="12.75" customHeight="1" x14ac:dyDescent="0.25">
      <c r="A90" s="48" t="s">
        <v>94</v>
      </c>
      <c r="B90" s="49" t="s">
        <v>164</v>
      </c>
      <c r="C90" s="50"/>
      <c r="D90" s="51"/>
      <c r="E90" s="46"/>
      <c r="F90" s="34">
        <f>SUM(F91:F92)</f>
        <v>3648.1400000000003</v>
      </c>
      <c r="G90" s="34">
        <f>SUM(G91:G92)</f>
        <v>2546.8000000000002</v>
      </c>
    </row>
    <row r="91" spans="1:7" s="19" customFormat="1" ht="12.75" customHeight="1" x14ac:dyDescent="0.25">
      <c r="A91" s="39" t="s">
        <v>165</v>
      </c>
      <c r="B91" s="31"/>
      <c r="C91" s="41" t="s">
        <v>166</v>
      </c>
      <c r="D91" s="78"/>
      <c r="E91" s="45"/>
      <c r="F91" s="34">
        <v>1101.3399999999999</v>
      </c>
      <c r="G91" s="34"/>
    </row>
    <row r="92" spans="1:7" s="19" customFormat="1" ht="12.75" customHeight="1" x14ac:dyDescent="0.25">
      <c r="A92" s="39" t="s">
        <v>167</v>
      </c>
      <c r="B92" s="31"/>
      <c r="C92" s="41" t="s">
        <v>168</v>
      </c>
      <c r="D92" s="78"/>
      <c r="E92" s="45"/>
      <c r="F92" s="34">
        <v>2546.8000000000002</v>
      </c>
      <c r="G92" s="34">
        <v>2546.8000000000002</v>
      </c>
    </row>
    <row r="93" spans="1:7" s="19" customFormat="1" ht="12.75" customHeight="1" x14ac:dyDescent="0.25">
      <c r="A93" s="29" t="s">
        <v>169</v>
      </c>
      <c r="B93" s="75" t="s">
        <v>170</v>
      </c>
      <c r="C93" s="77"/>
      <c r="D93" s="77"/>
      <c r="E93" s="45"/>
      <c r="F93" s="34"/>
      <c r="G93" s="34"/>
    </row>
    <row r="94" spans="1:7" s="19" customFormat="1" ht="25.5" customHeight="1" x14ac:dyDescent="0.25">
      <c r="A94" s="27"/>
      <c r="B94" s="139" t="s">
        <v>171</v>
      </c>
      <c r="C94" s="137"/>
      <c r="D94" s="138"/>
      <c r="E94" s="46"/>
      <c r="F94" s="34">
        <f>SUM(F59,F64,F84,F93)</f>
        <v>159441.33000000002</v>
      </c>
      <c r="G94" s="34">
        <f>SUM(G59,G64,G84,G93)</f>
        <v>165164.91999999998</v>
      </c>
    </row>
    <row r="95" spans="1:7" s="19" customFormat="1" ht="12.75" customHeight="1" x14ac:dyDescent="0.25">
      <c r="A95" s="79"/>
      <c r="B95" s="72"/>
      <c r="C95" s="72"/>
      <c r="D95" s="72"/>
      <c r="E95" s="72"/>
      <c r="F95" s="16"/>
      <c r="G95" s="16"/>
    </row>
    <row r="96" spans="1:7" s="19" customFormat="1" ht="12.75" customHeight="1" x14ac:dyDescent="0.25">
      <c r="A96" s="141" t="s">
        <v>172</v>
      </c>
      <c r="B96" s="141"/>
      <c r="C96" s="141"/>
      <c r="D96" s="141"/>
      <c r="E96" s="141"/>
      <c r="F96" s="129" t="s">
        <v>173</v>
      </c>
      <c r="G96" s="129"/>
    </row>
    <row r="97" spans="1:7" s="22" customFormat="1" ht="11.25" customHeight="1" x14ac:dyDescent="0.25">
      <c r="A97" s="140" t="s">
        <v>174</v>
      </c>
      <c r="B97" s="140"/>
      <c r="C97" s="140"/>
      <c r="D97" s="140"/>
      <c r="E97" s="140"/>
      <c r="F97" s="126" t="s">
        <v>175</v>
      </c>
      <c r="G97" s="126"/>
    </row>
    <row r="98" spans="1:7" s="19" customFormat="1" ht="12.75" customHeight="1" x14ac:dyDescent="0.25">
      <c r="A98" s="142"/>
      <c r="B98" s="142"/>
      <c r="C98" s="142"/>
      <c r="D98" s="142"/>
      <c r="E98" s="25"/>
      <c r="F98" s="24"/>
      <c r="G98" s="24"/>
    </row>
    <row r="99" spans="1:7" s="19" customFormat="1" ht="12.75" customHeight="1" x14ac:dyDescent="0.25">
      <c r="A99" s="80"/>
      <c r="B99" s="80"/>
      <c r="C99" s="80"/>
      <c r="D99" s="80"/>
      <c r="E99" s="25"/>
      <c r="F99" s="24"/>
      <c r="G99" s="24"/>
    </row>
    <row r="100" spans="1:7" s="19" customFormat="1" ht="12.75" customHeight="1" x14ac:dyDescent="0.25">
      <c r="A100" s="141" t="s">
        <v>176</v>
      </c>
      <c r="B100" s="141"/>
      <c r="C100" s="141"/>
      <c r="D100" s="141"/>
      <c r="E100" s="141"/>
      <c r="F100" s="129" t="s">
        <v>177</v>
      </c>
      <c r="G100" s="129"/>
    </row>
    <row r="101" spans="1:7" s="22" customFormat="1" ht="12.75" customHeight="1" x14ac:dyDescent="0.25">
      <c r="A101" s="140" t="s">
        <v>178</v>
      </c>
      <c r="B101" s="140"/>
      <c r="C101" s="140"/>
      <c r="D101" s="140"/>
      <c r="E101" s="140"/>
      <c r="F101" s="126" t="s">
        <v>175</v>
      </c>
      <c r="G101" s="126"/>
    </row>
    <row r="102" spans="1:7" s="19" customFormat="1" ht="12.75" customHeight="1" x14ac:dyDescent="0.25">
      <c r="E102" s="16"/>
    </row>
    <row r="103" spans="1:7" s="19" customFormat="1" ht="12.75" customHeight="1" x14ac:dyDescent="0.25">
      <c r="E103" s="16"/>
    </row>
    <row r="104" spans="1:7" s="19" customFormat="1" ht="12.75" customHeight="1" x14ac:dyDescent="0.25">
      <c r="E104" s="16"/>
    </row>
    <row r="105" spans="1:7" s="19" customFormat="1" ht="12.75" customHeight="1" x14ac:dyDescent="0.25">
      <c r="E105" s="16"/>
    </row>
    <row r="106" spans="1:7" s="19" customFormat="1" ht="12.75" customHeight="1" x14ac:dyDescent="0.25">
      <c r="E106" s="16"/>
    </row>
    <row r="107" spans="1:7" s="19" customFormat="1" ht="12.75" customHeight="1" x14ac:dyDescent="0.25">
      <c r="E107" s="16"/>
    </row>
    <row r="108" spans="1:7" s="19" customFormat="1" ht="12.75" customHeight="1" x14ac:dyDescent="0.25">
      <c r="E108" s="16"/>
    </row>
    <row r="109" spans="1:7" s="19" customFormat="1" ht="12.75" customHeight="1" x14ac:dyDescent="0.25">
      <c r="E109" s="16"/>
    </row>
    <row r="110" spans="1:7" s="19" customFormat="1" ht="12.75" customHeight="1" x14ac:dyDescent="0.25">
      <c r="E110" s="16"/>
    </row>
    <row r="111" spans="1:7" s="19" customFormat="1" ht="12.75" customHeight="1" x14ac:dyDescent="0.25">
      <c r="E111" s="16"/>
    </row>
    <row r="112" spans="1:7" s="19" customFormat="1" ht="12.75" customHeight="1" x14ac:dyDescent="0.25">
      <c r="E112" s="16"/>
    </row>
    <row r="113" spans="5:5" s="19" customFormat="1" ht="12.75" customHeight="1" x14ac:dyDescent="0.25">
      <c r="E113" s="16"/>
    </row>
    <row r="114" spans="5:5" s="19" customFormat="1" ht="12.75" customHeight="1" x14ac:dyDescent="0.25">
      <c r="E114" s="16"/>
    </row>
    <row r="115" spans="5:5" s="19" customFormat="1" ht="12.75" customHeight="1" x14ac:dyDescent="0.25">
      <c r="E115" s="16"/>
    </row>
    <row r="116" spans="5:5" s="19" customFormat="1" ht="12.75" customHeight="1" x14ac:dyDescent="0.25">
      <c r="E116" s="16"/>
    </row>
    <row r="117" spans="5:5" s="19" customFormat="1" ht="12.75" customHeight="1" x14ac:dyDescent="0.25">
      <c r="E117" s="16"/>
    </row>
    <row r="118" spans="5:5" s="19" customFormat="1" ht="12.75" customHeight="1" x14ac:dyDescent="0.25">
      <c r="E118" s="16"/>
    </row>
    <row r="119" spans="5:5" s="19" customFormat="1" ht="12.75" customHeight="1" x14ac:dyDescent="0.25">
      <c r="E119" s="16"/>
    </row>
    <row r="120" spans="5:5" s="19" customFormat="1" ht="12.75" customHeight="1" x14ac:dyDescent="0.25">
      <c r="E120" s="16"/>
    </row>
    <row r="121" spans="5:5" s="19" customFormat="1" ht="12.75" customHeight="1" x14ac:dyDescent="0.25">
      <c r="E121" s="16"/>
    </row>
    <row r="122" spans="5:5" s="19" customFormat="1" ht="12.75" customHeight="1" x14ac:dyDescent="0.25">
      <c r="E122" s="16"/>
    </row>
  </sheetData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D18:G18"/>
    <mergeCell ref="B19:D19"/>
    <mergeCell ref="C47:D47"/>
    <mergeCell ref="C53:D53"/>
    <mergeCell ref="B62:D62"/>
    <mergeCell ref="B94:D94"/>
    <mergeCell ref="A10:G10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19" workbookViewId="0">
      <selection activeCell="J41" sqref="J41"/>
    </sheetView>
  </sheetViews>
  <sheetFormatPr defaultRowHeight="12.75" x14ac:dyDescent="0.25"/>
  <cols>
    <col min="1" max="1" width="8" style="81" customWidth="1"/>
    <col min="2" max="2" width="1.5703125" style="81" hidden="1" customWidth="1"/>
    <col min="3" max="3" width="30.140625" style="81" customWidth="1"/>
    <col min="4" max="4" width="18.28515625" style="81" customWidth="1"/>
    <col min="5" max="5" width="9.140625" style="81" hidden="1" customWidth="1"/>
    <col min="6" max="6" width="11.7109375" style="81" customWidth="1"/>
    <col min="7" max="7" width="11.85546875" style="81" customWidth="1"/>
    <col min="8" max="9" width="16" style="81" customWidth="1"/>
    <col min="10" max="16384" width="9.140625" style="81"/>
  </cols>
  <sheetData>
    <row r="1" spans="1:9" ht="12.75" customHeight="1" x14ac:dyDescent="0.25">
      <c r="G1" s="82"/>
      <c r="H1" s="82"/>
    </row>
    <row r="2" spans="1:9" ht="15.75" customHeight="1" x14ac:dyDescent="0.25">
      <c r="D2" s="83"/>
      <c r="G2" s="2" t="s">
        <v>179</v>
      </c>
      <c r="H2" s="84"/>
      <c r="I2" s="84"/>
    </row>
    <row r="3" spans="1:9" ht="15.75" customHeight="1" x14ac:dyDescent="0.25">
      <c r="G3" s="2" t="s">
        <v>42</v>
      </c>
      <c r="H3" s="84"/>
      <c r="I3" s="84"/>
    </row>
    <row r="4" spans="1:9" ht="12.75" customHeight="1" x14ac:dyDescent="0.25"/>
    <row r="5" spans="1:9" ht="15.75" customHeight="1" x14ac:dyDescent="0.25">
      <c r="A5" s="143" t="s">
        <v>180</v>
      </c>
      <c r="B5" s="144"/>
      <c r="C5" s="144"/>
      <c r="D5" s="144"/>
      <c r="E5" s="144"/>
      <c r="F5" s="144"/>
      <c r="G5" s="144"/>
      <c r="H5" s="144"/>
      <c r="I5" s="144"/>
    </row>
    <row r="6" spans="1:9" ht="15.75" customHeight="1" x14ac:dyDescent="0.25">
      <c r="A6" s="143" t="s">
        <v>181</v>
      </c>
      <c r="B6" s="144"/>
      <c r="C6" s="144"/>
      <c r="D6" s="144"/>
      <c r="E6" s="144"/>
      <c r="F6" s="144"/>
      <c r="G6" s="144"/>
      <c r="H6" s="144"/>
      <c r="I6" s="144"/>
    </row>
    <row r="7" spans="1:9" ht="15.75" customHeight="1" x14ac:dyDescent="0.25">
      <c r="A7" s="145" t="s">
        <v>44</v>
      </c>
      <c r="B7" s="146"/>
      <c r="C7" s="146"/>
      <c r="D7" s="146"/>
      <c r="E7" s="146"/>
      <c r="F7" s="146"/>
      <c r="G7" s="146"/>
      <c r="H7" s="146"/>
      <c r="I7" s="146"/>
    </row>
    <row r="8" spans="1:9" s="85" customFormat="1" ht="11.25" customHeight="1" x14ac:dyDescent="0.25">
      <c r="A8" s="147" t="s">
        <v>45</v>
      </c>
      <c r="B8" s="148"/>
      <c r="C8" s="148"/>
      <c r="D8" s="148"/>
      <c r="E8" s="148"/>
      <c r="F8" s="148"/>
      <c r="G8" s="148"/>
      <c r="H8" s="148"/>
      <c r="I8" s="148"/>
    </row>
    <row r="9" spans="1:9" ht="15.75" customHeight="1" x14ac:dyDescent="0.25">
      <c r="A9" s="145"/>
      <c r="B9" s="149"/>
      <c r="C9" s="149"/>
      <c r="D9" s="149"/>
      <c r="E9" s="149"/>
      <c r="F9" s="149"/>
      <c r="G9" s="149"/>
      <c r="H9" s="149"/>
      <c r="I9" s="149"/>
    </row>
    <row r="10" spans="1:9" s="85" customFormat="1" ht="11.25" customHeight="1" x14ac:dyDescent="0.25">
      <c r="A10" s="147" t="s">
        <v>182</v>
      </c>
      <c r="B10" s="148"/>
      <c r="C10" s="148"/>
      <c r="D10" s="148"/>
      <c r="E10" s="148"/>
      <c r="F10" s="148"/>
      <c r="G10" s="148"/>
      <c r="H10" s="148"/>
      <c r="I10" s="148"/>
    </row>
    <row r="11" spans="1:9" ht="12.75" customHeight="1" x14ac:dyDescent="0.25">
      <c r="A11" s="150"/>
      <c r="B11" s="144"/>
      <c r="C11" s="144"/>
      <c r="D11" s="144"/>
      <c r="E11" s="144"/>
      <c r="F11" s="144"/>
      <c r="G11" s="144"/>
      <c r="H11" s="144"/>
      <c r="I11" s="144"/>
    </row>
    <row r="12" spans="1:9" ht="15" customHeight="1" x14ac:dyDescent="0.25">
      <c r="A12" s="151"/>
      <c r="B12" s="152"/>
      <c r="C12" s="152"/>
      <c r="D12" s="152"/>
      <c r="E12" s="152"/>
      <c r="F12" s="152"/>
      <c r="G12" s="152"/>
      <c r="H12" s="152"/>
      <c r="I12" s="152"/>
    </row>
    <row r="13" spans="1:9" ht="14.25" customHeight="1" x14ac:dyDescent="0.25">
      <c r="A13" s="107" t="s">
        <v>183</v>
      </c>
      <c r="B13" s="108"/>
      <c r="C13" s="108"/>
      <c r="D13" s="108"/>
      <c r="E13" s="108"/>
      <c r="F13" s="108"/>
      <c r="G13" s="108"/>
      <c r="H13" s="108"/>
      <c r="I13" s="108"/>
    </row>
    <row r="14" spans="1:9" ht="15" customHeight="1" x14ac:dyDescent="0.25">
      <c r="A14" s="153"/>
      <c r="B14" s="152"/>
      <c r="C14" s="152"/>
      <c r="D14" s="152"/>
      <c r="E14" s="152"/>
      <c r="F14" s="152"/>
      <c r="G14" s="152"/>
      <c r="H14" s="152"/>
      <c r="I14" s="152"/>
    </row>
    <row r="15" spans="1:9" ht="14.25" customHeight="1" x14ac:dyDescent="0.25">
      <c r="A15" s="154" t="s">
        <v>184</v>
      </c>
      <c r="B15" s="154"/>
      <c r="C15" s="154"/>
      <c r="D15" s="155" t="s">
        <v>48</v>
      </c>
      <c r="E15" s="155"/>
      <c r="F15" s="155"/>
      <c r="G15" s="1" t="s">
        <v>185</v>
      </c>
      <c r="H15" s="1"/>
      <c r="I15" s="1"/>
    </row>
    <row r="16" spans="1:9" ht="9.75" customHeight="1" x14ac:dyDescent="0.25">
      <c r="A16" s="12"/>
      <c r="B16" s="2"/>
      <c r="C16" s="2"/>
      <c r="D16" s="2"/>
      <c r="E16" s="2"/>
      <c r="F16" s="2"/>
      <c r="G16" s="2"/>
      <c r="H16" s="2"/>
      <c r="I16" s="2"/>
    </row>
    <row r="17" spans="1:9" ht="15" customHeight="1" x14ac:dyDescent="0.25">
      <c r="A17" s="153" t="s">
        <v>186</v>
      </c>
      <c r="B17" s="152"/>
      <c r="C17" s="152"/>
      <c r="D17" s="152"/>
      <c r="E17" s="152"/>
      <c r="F17" s="152"/>
      <c r="G17" s="152"/>
      <c r="H17" s="152"/>
      <c r="I17" s="152"/>
    </row>
    <row r="18" spans="1:9" ht="15" customHeight="1" x14ac:dyDescent="0.25">
      <c r="A18" s="153" t="s">
        <v>50</v>
      </c>
      <c r="B18" s="152"/>
      <c r="C18" s="152"/>
      <c r="D18" s="152"/>
      <c r="E18" s="152"/>
      <c r="F18" s="152"/>
      <c r="G18" s="152"/>
      <c r="H18" s="152"/>
      <c r="I18" s="152"/>
    </row>
    <row r="19" spans="1:9" s="2" customFormat="1" ht="15" customHeight="1" x14ac:dyDescent="0.25">
      <c r="A19" s="156" t="s">
        <v>51</v>
      </c>
      <c r="B19" s="152"/>
      <c r="C19" s="152"/>
      <c r="D19" s="152"/>
      <c r="E19" s="152"/>
      <c r="F19" s="152"/>
      <c r="G19" s="152"/>
      <c r="H19" s="152"/>
      <c r="I19" s="152"/>
    </row>
    <row r="20" spans="1:9" s="87" customFormat="1" ht="50.25" customHeight="1" x14ac:dyDescent="0.25">
      <c r="A20" s="157" t="s">
        <v>5</v>
      </c>
      <c r="B20" s="158"/>
      <c r="C20" s="157" t="s">
        <v>52</v>
      </c>
      <c r="D20" s="159"/>
      <c r="E20" s="159"/>
      <c r="F20" s="160"/>
      <c r="G20" s="86" t="s">
        <v>187</v>
      </c>
      <c r="H20" s="86" t="s">
        <v>188</v>
      </c>
      <c r="I20" s="86" t="s">
        <v>189</v>
      </c>
    </row>
    <row r="21" spans="1:9" s="82" customFormat="1" ht="15.75" customHeight="1" x14ac:dyDescent="0.25">
      <c r="A21" s="88" t="s">
        <v>56</v>
      </c>
      <c r="B21" s="89" t="s">
        <v>190</v>
      </c>
      <c r="C21" s="161" t="s">
        <v>190</v>
      </c>
      <c r="D21" s="162"/>
      <c r="E21" s="162"/>
      <c r="F21" s="163"/>
      <c r="G21" s="90"/>
      <c r="H21" s="91">
        <f>SUM(H22,H27,H28)</f>
        <v>415527.29000000004</v>
      </c>
      <c r="I21" s="91">
        <f>SUM(I22,I27,I28)</f>
        <v>0</v>
      </c>
    </row>
    <row r="22" spans="1:9" ht="15.75" customHeight="1" x14ac:dyDescent="0.25">
      <c r="A22" s="92" t="s">
        <v>58</v>
      </c>
      <c r="B22" s="93" t="s">
        <v>191</v>
      </c>
      <c r="C22" s="164" t="s">
        <v>191</v>
      </c>
      <c r="D22" s="165"/>
      <c r="E22" s="165"/>
      <c r="F22" s="166"/>
      <c r="G22" s="94"/>
      <c r="H22" s="95">
        <f>SUM(H23:H26)</f>
        <v>377416.66000000003</v>
      </c>
      <c r="I22" s="95">
        <f>SUM(I23:I26)</f>
        <v>0</v>
      </c>
    </row>
    <row r="23" spans="1:9" ht="15.75" customHeight="1" x14ac:dyDescent="0.25">
      <c r="A23" s="92" t="s">
        <v>192</v>
      </c>
      <c r="B23" s="93" t="s">
        <v>126</v>
      </c>
      <c r="C23" s="164" t="s">
        <v>126</v>
      </c>
      <c r="D23" s="165"/>
      <c r="E23" s="165"/>
      <c r="F23" s="166"/>
      <c r="G23" s="94"/>
      <c r="H23" s="95">
        <v>27176.45</v>
      </c>
      <c r="I23" s="95"/>
    </row>
    <row r="24" spans="1:9" ht="15.75" customHeight="1" x14ac:dyDescent="0.25">
      <c r="A24" s="92" t="s">
        <v>193</v>
      </c>
      <c r="B24" s="96" t="s">
        <v>194</v>
      </c>
      <c r="C24" s="167" t="s">
        <v>194</v>
      </c>
      <c r="D24" s="159"/>
      <c r="E24" s="159"/>
      <c r="F24" s="160"/>
      <c r="G24" s="94"/>
      <c r="H24" s="95">
        <v>346146.21</v>
      </c>
      <c r="I24" s="95"/>
    </row>
    <row r="25" spans="1:9" ht="15.75" customHeight="1" x14ac:dyDescent="0.25">
      <c r="A25" s="92" t="s">
        <v>195</v>
      </c>
      <c r="B25" s="93" t="s">
        <v>196</v>
      </c>
      <c r="C25" s="167" t="s">
        <v>196</v>
      </c>
      <c r="D25" s="159"/>
      <c r="E25" s="159"/>
      <c r="F25" s="160"/>
      <c r="G25" s="94"/>
      <c r="H25" s="95">
        <v>1908.47</v>
      </c>
      <c r="I25" s="95"/>
    </row>
    <row r="26" spans="1:9" ht="15.75" customHeight="1" x14ac:dyDescent="0.25">
      <c r="A26" s="92" t="s">
        <v>197</v>
      </c>
      <c r="B26" s="96" t="s">
        <v>198</v>
      </c>
      <c r="C26" s="167" t="s">
        <v>198</v>
      </c>
      <c r="D26" s="159"/>
      <c r="E26" s="159"/>
      <c r="F26" s="160"/>
      <c r="G26" s="94"/>
      <c r="H26" s="95">
        <v>2185.5300000000002</v>
      </c>
      <c r="I26" s="95"/>
    </row>
    <row r="27" spans="1:9" ht="15.75" customHeight="1" x14ac:dyDescent="0.25">
      <c r="A27" s="92" t="s">
        <v>70</v>
      </c>
      <c r="B27" s="93" t="s">
        <v>199</v>
      </c>
      <c r="C27" s="167" t="s">
        <v>199</v>
      </c>
      <c r="D27" s="159"/>
      <c r="E27" s="159"/>
      <c r="F27" s="160"/>
      <c r="G27" s="94"/>
      <c r="H27" s="95"/>
      <c r="I27" s="95"/>
    </row>
    <row r="28" spans="1:9" ht="15.75" customHeight="1" x14ac:dyDescent="0.25">
      <c r="A28" s="92" t="s">
        <v>92</v>
      </c>
      <c r="B28" s="93" t="s">
        <v>200</v>
      </c>
      <c r="C28" s="167" t="s">
        <v>200</v>
      </c>
      <c r="D28" s="159"/>
      <c r="E28" s="159"/>
      <c r="F28" s="160"/>
      <c r="G28" s="94"/>
      <c r="H28" s="95">
        <f>SUM(H29:H30)</f>
        <v>38110.629999999997</v>
      </c>
      <c r="I28" s="95">
        <f>SUM(I29:I30)</f>
        <v>0</v>
      </c>
    </row>
    <row r="29" spans="1:9" ht="15.75" customHeight="1" x14ac:dyDescent="0.25">
      <c r="A29" s="92" t="s">
        <v>201</v>
      </c>
      <c r="B29" s="96" t="s">
        <v>202</v>
      </c>
      <c r="C29" s="167" t="s">
        <v>202</v>
      </c>
      <c r="D29" s="159"/>
      <c r="E29" s="159"/>
      <c r="F29" s="160"/>
      <c r="G29" s="94"/>
      <c r="H29" s="95">
        <v>38197.53</v>
      </c>
      <c r="I29" s="95"/>
    </row>
    <row r="30" spans="1:9" ht="15.75" customHeight="1" x14ac:dyDescent="0.25">
      <c r="A30" s="92" t="s">
        <v>203</v>
      </c>
      <c r="B30" s="96" t="s">
        <v>204</v>
      </c>
      <c r="C30" s="167" t="s">
        <v>204</v>
      </c>
      <c r="D30" s="159"/>
      <c r="E30" s="159"/>
      <c r="F30" s="160"/>
      <c r="G30" s="94"/>
      <c r="H30" s="95">
        <v>-86.9</v>
      </c>
      <c r="I30" s="95"/>
    </row>
    <row r="31" spans="1:9" s="82" customFormat="1" ht="15.75" customHeight="1" x14ac:dyDescent="0.25">
      <c r="A31" s="88" t="s">
        <v>96</v>
      </c>
      <c r="B31" s="89" t="s">
        <v>205</v>
      </c>
      <c r="C31" s="161" t="s">
        <v>205</v>
      </c>
      <c r="D31" s="168"/>
      <c r="E31" s="168"/>
      <c r="F31" s="169"/>
      <c r="G31" s="90"/>
      <c r="H31" s="91">
        <f>SUM(H32:H45)</f>
        <v>414424.40999999992</v>
      </c>
      <c r="I31" s="91">
        <f>SUM(I32:I45)</f>
        <v>0</v>
      </c>
    </row>
    <row r="32" spans="1:9" ht="15.75" customHeight="1" x14ac:dyDescent="0.25">
      <c r="A32" s="92" t="s">
        <v>58</v>
      </c>
      <c r="B32" s="93" t="s">
        <v>206</v>
      </c>
      <c r="C32" s="167" t="s">
        <v>207</v>
      </c>
      <c r="D32" s="170"/>
      <c r="E32" s="170"/>
      <c r="F32" s="171"/>
      <c r="G32" s="94"/>
      <c r="H32" s="95">
        <v>366362.25</v>
      </c>
      <c r="I32" s="95"/>
    </row>
    <row r="33" spans="1:9" ht="15.75" customHeight="1" x14ac:dyDescent="0.25">
      <c r="A33" s="92" t="s">
        <v>70</v>
      </c>
      <c r="B33" s="93" t="s">
        <v>208</v>
      </c>
      <c r="C33" s="167" t="s">
        <v>209</v>
      </c>
      <c r="D33" s="170"/>
      <c r="E33" s="170"/>
      <c r="F33" s="171"/>
      <c r="G33" s="94"/>
      <c r="H33" s="95">
        <v>7495.18</v>
      </c>
      <c r="I33" s="95"/>
    </row>
    <row r="34" spans="1:9" ht="15.75" customHeight="1" x14ac:dyDescent="0.25">
      <c r="A34" s="92" t="s">
        <v>92</v>
      </c>
      <c r="B34" s="93" t="s">
        <v>210</v>
      </c>
      <c r="C34" s="167" t="s">
        <v>211</v>
      </c>
      <c r="D34" s="170"/>
      <c r="E34" s="170"/>
      <c r="F34" s="171"/>
      <c r="G34" s="94"/>
      <c r="H34" s="95">
        <v>13802.8</v>
      </c>
      <c r="I34" s="95"/>
    </row>
    <row r="35" spans="1:9" ht="15.75" customHeight="1" x14ac:dyDescent="0.25">
      <c r="A35" s="92" t="s">
        <v>94</v>
      </c>
      <c r="B35" s="93" t="s">
        <v>212</v>
      </c>
      <c r="C35" s="164" t="s">
        <v>213</v>
      </c>
      <c r="D35" s="170"/>
      <c r="E35" s="170"/>
      <c r="F35" s="171"/>
      <c r="G35" s="94"/>
      <c r="H35" s="95">
        <v>283.97000000000003</v>
      </c>
      <c r="I35" s="95"/>
    </row>
    <row r="36" spans="1:9" ht="15.75" customHeight="1" x14ac:dyDescent="0.25">
      <c r="A36" s="92" t="s">
        <v>121</v>
      </c>
      <c r="B36" s="93" t="s">
        <v>214</v>
      </c>
      <c r="C36" s="164" t="s">
        <v>215</v>
      </c>
      <c r="D36" s="170"/>
      <c r="E36" s="170"/>
      <c r="F36" s="171"/>
      <c r="G36" s="94"/>
      <c r="H36" s="95">
        <v>3486.58</v>
      </c>
      <c r="I36" s="95"/>
    </row>
    <row r="37" spans="1:9" ht="15.75" customHeight="1" x14ac:dyDescent="0.25">
      <c r="A37" s="92" t="s">
        <v>216</v>
      </c>
      <c r="B37" s="93" t="s">
        <v>217</v>
      </c>
      <c r="C37" s="164" t="s">
        <v>218</v>
      </c>
      <c r="D37" s="170"/>
      <c r="E37" s="170"/>
      <c r="F37" s="171"/>
      <c r="G37" s="94"/>
      <c r="H37" s="95">
        <v>346</v>
      </c>
      <c r="I37" s="95"/>
    </row>
    <row r="38" spans="1:9" ht="15.75" customHeight="1" x14ac:dyDescent="0.25">
      <c r="A38" s="92" t="s">
        <v>219</v>
      </c>
      <c r="B38" s="93" t="s">
        <v>220</v>
      </c>
      <c r="C38" s="164" t="s">
        <v>221</v>
      </c>
      <c r="D38" s="170"/>
      <c r="E38" s="170"/>
      <c r="F38" s="171"/>
      <c r="G38" s="94"/>
      <c r="H38" s="95">
        <v>77.22</v>
      </c>
      <c r="I38" s="95"/>
    </row>
    <row r="39" spans="1:9" ht="15.75" customHeight="1" x14ac:dyDescent="0.25">
      <c r="A39" s="92" t="s">
        <v>222</v>
      </c>
      <c r="B39" s="93" t="s">
        <v>223</v>
      </c>
      <c r="C39" s="167" t="s">
        <v>223</v>
      </c>
      <c r="D39" s="170"/>
      <c r="E39" s="170"/>
      <c r="F39" s="171"/>
      <c r="G39" s="94"/>
      <c r="H39" s="95"/>
      <c r="I39" s="95"/>
    </row>
    <row r="40" spans="1:9" ht="15.75" customHeight="1" x14ac:dyDescent="0.25">
      <c r="A40" s="92" t="s">
        <v>224</v>
      </c>
      <c r="B40" s="93" t="s">
        <v>225</v>
      </c>
      <c r="C40" s="164" t="s">
        <v>225</v>
      </c>
      <c r="D40" s="170"/>
      <c r="E40" s="170"/>
      <c r="F40" s="171"/>
      <c r="G40" s="94"/>
      <c r="H40" s="95">
        <v>16969.43</v>
      </c>
      <c r="I40" s="95"/>
    </row>
    <row r="41" spans="1:9" ht="15.75" customHeight="1" x14ac:dyDescent="0.25">
      <c r="A41" s="92" t="s">
        <v>226</v>
      </c>
      <c r="B41" s="93" t="s">
        <v>227</v>
      </c>
      <c r="C41" s="167" t="s">
        <v>228</v>
      </c>
      <c r="D41" s="159"/>
      <c r="E41" s="159"/>
      <c r="F41" s="160"/>
      <c r="G41" s="94"/>
      <c r="H41" s="95"/>
      <c r="I41" s="95"/>
    </row>
    <row r="42" spans="1:9" ht="15.75" customHeight="1" x14ac:dyDescent="0.25">
      <c r="A42" s="92" t="s">
        <v>229</v>
      </c>
      <c r="B42" s="93" t="s">
        <v>230</v>
      </c>
      <c r="C42" s="167" t="s">
        <v>231</v>
      </c>
      <c r="D42" s="170"/>
      <c r="E42" s="170"/>
      <c r="F42" s="171"/>
      <c r="G42" s="94"/>
      <c r="H42" s="95"/>
      <c r="I42" s="95"/>
    </row>
    <row r="43" spans="1:9" ht="15.75" customHeight="1" x14ac:dyDescent="0.25">
      <c r="A43" s="92" t="s">
        <v>232</v>
      </c>
      <c r="B43" s="93" t="s">
        <v>233</v>
      </c>
      <c r="C43" s="167" t="s">
        <v>234</v>
      </c>
      <c r="D43" s="170"/>
      <c r="E43" s="170"/>
      <c r="F43" s="171"/>
      <c r="G43" s="94"/>
      <c r="H43" s="95"/>
      <c r="I43" s="95"/>
    </row>
    <row r="44" spans="1:9" ht="15.75" customHeight="1" x14ac:dyDescent="0.25">
      <c r="A44" s="92" t="s">
        <v>235</v>
      </c>
      <c r="B44" s="93" t="s">
        <v>236</v>
      </c>
      <c r="C44" s="167" t="s">
        <v>237</v>
      </c>
      <c r="D44" s="170"/>
      <c r="E44" s="170"/>
      <c r="F44" s="171"/>
      <c r="G44" s="94"/>
      <c r="H44" s="95">
        <v>5479.74</v>
      </c>
      <c r="I44" s="95"/>
    </row>
    <row r="45" spans="1:9" ht="15.75" customHeight="1" x14ac:dyDescent="0.25">
      <c r="A45" s="92" t="s">
        <v>238</v>
      </c>
      <c r="B45" s="93" t="s">
        <v>239</v>
      </c>
      <c r="C45" s="172" t="s">
        <v>240</v>
      </c>
      <c r="D45" s="170"/>
      <c r="E45" s="170"/>
      <c r="F45" s="171"/>
      <c r="G45" s="94"/>
      <c r="H45" s="95">
        <v>121.24</v>
      </c>
      <c r="I45" s="95"/>
    </row>
    <row r="46" spans="1:9" s="82" customFormat="1" ht="15.75" customHeight="1" x14ac:dyDescent="0.25">
      <c r="A46" s="97" t="s">
        <v>98</v>
      </c>
      <c r="B46" s="98" t="s">
        <v>241</v>
      </c>
      <c r="C46" s="173" t="s">
        <v>241</v>
      </c>
      <c r="D46" s="162"/>
      <c r="E46" s="162"/>
      <c r="F46" s="163"/>
      <c r="G46" s="90"/>
      <c r="H46" s="91">
        <f>H21-H31</f>
        <v>1102.8800000001211</v>
      </c>
      <c r="I46" s="91">
        <f>I21-I31</f>
        <v>0</v>
      </c>
    </row>
    <row r="47" spans="1:9" s="82" customFormat="1" ht="15.75" customHeight="1" x14ac:dyDescent="0.25">
      <c r="A47" s="97" t="s">
        <v>124</v>
      </c>
      <c r="B47" s="89" t="s">
        <v>242</v>
      </c>
      <c r="C47" s="174" t="s">
        <v>242</v>
      </c>
      <c r="D47" s="162"/>
      <c r="E47" s="162"/>
      <c r="F47" s="163"/>
      <c r="G47" s="90"/>
      <c r="H47" s="91">
        <f>H48-H49-H50</f>
        <v>0</v>
      </c>
      <c r="I47" s="91">
        <f>I48-I49-I50</f>
        <v>0</v>
      </c>
    </row>
    <row r="48" spans="1:9" ht="15.75" customHeight="1" x14ac:dyDescent="0.25">
      <c r="A48" s="99" t="s">
        <v>243</v>
      </c>
      <c r="B48" s="93" t="s">
        <v>244</v>
      </c>
      <c r="C48" s="172" t="s">
        <v>245</v>
      </c>
      <c r="D48" s="170"/>
      <c r="E48" s="170"/>
      <c r="F48" s="171"/>
      <c r="G48" s="94"/>
      <c r="H48" s="95"/>
      <c r="I48" s="95"/>
    </row>
    <row r="49" spans="1:9" ht="15.75" customHeight="1" x14ac:dyDescent="0.25">
      <c r="A49" s="99" t="s">
        <v>70</v>
      </c>
      <c r="B49" s="93" t="s">
        <v>246</v>
      </c>
      <c r="C49" s="172" t="s">
        <v>246</v>
      </c>
      <c r="D49" s="170"/>
      <c r="E49" s="170"/>
      <c r="F49" s="171"/>
      <c r="G49" s="94"/>
      <c r="H49" s="95"/>
      <c r="I49" s="95"/>
    </row>
    <row r="50" spans="1:9" ht="15.75" customHeight="1" x14ac:dyDescent="0.25">
      <c r="A50" s="99" t="s">
        <v>247</v>
      </c>
      <c r="B50" s="93" t="s">
        <v>248</v>
      </c>
      <c r="C50" s="172" t="s">
        <v>249</v>
      </c>
      <c r="D50" s="170"/>
      <c r="E50" s="170"/>
      <c r="F50" s="171"/>
      <c r="G50" s="94"/>
      <c r="H50" s="95"/>
      <c r="I50" s="95"/>
    </row>
    <row r="51" spans="1:9" s="82" customFormat="1" ht="15.75" customHeight="1" x14ac:dyDescent="0.25">
      <c r="A51" s="97" t="s">
        <v>131</v>
      </c>
      <c r="B51" s="98" t="s">
        <v>250</v>
      </c>
      <c r="C51" s="173" t="s">
        <v>250</v>
      </c>
      <c r="D51" s="162"/>
      <c r="E51" s="162"/>
      <c r="F51" s="163"/>
      <c r="G51" s="90"/>
      <c r="H51" s="91">
        <v>-1.54</v>
      </c>
      <c r="I51" s="91"/>
    </row>
    <row r="52" spans="1:9" s="82" customFormat="1" ht="30" customHeight="1" x14ac:dyDescent="0.25">
      <c r="A52" s="97" t="s">
        <v>157</v>
      </c>
      <c r="B52" s="98" t="s">
        <v>251</v>
      </c>
      <c r="C52" s="175" t="s">
        <v>251</v>
      </c>
      <c r="D52" s="168"/>
      <c r="E52" s="168"/>
      <c r="F52" s="169"/>
      <c r="G52" s="90"/>
      <c r="H52" s="91"/>
      <c r="I52" s="91"/>
    </row>
    <row r="53" spans="1:9" s="82" customFormat="1" ht="15.75" customHeight="1" x14ac:dyDescent="0.25">
      <c r="A53" s="97" t="s">
        <v>169</v>
      </c>
      <c r="B53" s="98" t="s">
        <v>252</v>
      </c>
      <c r="C53" s="173" t="s">
        <v>252</v>
      </c>
      <c r="D53" s="162"/>
      <c r="E53" s="162"/>
      <c r="F53" s="163"/>
      <c r="G53" s="90"/>
      <c r="H53" s="91"/>
      <c r="I53" s="91"/>
    </row>
    <row r="54" spans="1:9" s="82" customFormat="1" ht="30" customHeight="1" x14ac:dyDescent="0.25">
      <c r="A54" s="97" t="s">
        <v>253</v>
      </c>
      <c r="B54" s="89" t="s">
        <v>254</v>
      </c>
      <c r="C54" s="161" t="s">
        <v>254</v>
      </c>
      <c r="D54" s="168"/>
      <c r="E54" s="168"/>
      <c r="F54" s="169"/>
      <c r="G54" s="90"/>
      <c r="H54" s="91">
        <f>SUM(H46,H47,H51,H52,H53)</f>
        <v>1101.3400000001211</v>
      </c>
      <c r="I54" s="91">
        <f>SUM(I46,I47,I51,I52,I53)</f>
        <v>0</v>
      </c>
    </row>
    <row r="55" spans="1:9" s="82" customFormat="1" ht="15.75" customHeight="1" x14ac:dyDescent="0.25">
      <c r="A55" s="97" t="s">
        <v>58</v>
      </c>
      <c r="B55" s="89" t="s">
        <v>255</v>
      </c>
      <c r="C55" s="174" t="s">
        <v>255</v>
      </c>
      <c r="D55" s="162"/>
      <c r="E55" s="162"/>
      <c r="F55" s="163"/>
      <c r="G55" s="90"/>
      <c r="H55" s="91"/>
      <c r="I55" s="91"/>
    </row>
    <row r="56" spans="1:9" s="82" customFormat="1" ht="15.75" customHeight="1" x14ac:dyDescent="0.25">
      <c r="A56" s="97" t="s">
        <v>256</v>
      </c>
      <c r="B56" s="98" t="s">
        <v>257</v>
      </c>
      <c r="C56" s="173" t="s">
        <v>257</v>
      </c>
      <c r="D56" s="162"/>
      <c r="E56" s="162"/>
      <c r="F56" s="163"/>
      <c r="G56" s="90"/>
      <c r="H56" s="91">
        <f>SUM(H54,H55)</f>
        <v>1101.3400000001211</v>
      </c>
      <c r="I56" s="91">
        <f>SUM(I54,I55)</f>
        <v>0</v>
      </c>
    </row>
    <row r="57" spans="1:9" ht="15.75" customHeight="1" x14ac:dyDescent="0.25">
      <c r="A57" s="99" t="s">
        <v>58</v>
      </c>
      <c r="B57" s="93" t="s">
        <v>258</v>
      </c>
      <c r="C57" s="172" t="s">
        <v>258</v>
      </c>
      <c r="D57" s="170"/>
      <c r="E57" s="170"/>
      <c r="F57" s="171"/>
      <c r="G57" s="94"/>
      <c r="H57" s="95"/>
      <c r="I57" s="95"/>
    </row>
    <row r="58" spans="1:9" ht="15.75" customHeight="1" x14ac:dyDescent="0.25">
      <c r="A58" s="99" t="s">
        <v>70</v>
      </c>
      <c r="B58" s="93" t="s">
        <v>259</v>
      </c>
      <c r="C58" s="172" t="s">
        <v>259</v>
      </c>
      <c r="D58" s="170"/>
      <c r="E58" s="170"/>
      <c r="F58" s="171"/>
      <c r="G58" s="94"/>
      <c r="H58" s="95"/>
      <c r="I58" s="95"/>
    </row>
    <row r="59" spans="1:9" ht="12.75" customHeight="1" x14ac:dyDescent="0.25">
      <c r="A59" s="87"/>
      <c r="B59" s="87"/>
      <c r="C59" s="87"/>
      <c r="D59" s="87"/>
      <c r="G59" s="100"/>
      <c r="H59" s="100"/>
      <c r="I59" s="100"/>
    </row>
    <row r="60" spans="1:9" s="84" customFormat="1" ht="15" customHeight="1" x14ac:dyDescent="0.25">
      <c r="A60" s="178" t="s">
        <v>172</v>
      </c>
      <c r="B60" s="178"/>
      <c r="C60" s="178"/>
      <c r="D60" s="178"/>
      <c r="E60" s="178"/>
      <c r="F60" s="178"/>
      <c r="G60" s="101"/>
      <c r="H60" s="179" t="s">
        <v>173</v>
      </c>
      <c r="I60" s="179"/>
    </row>
    <row r="61" spans="1:9" s="85" customFormat="1" ht="15" customHeight="1" x14ac:dyDescent="0.25">
      <c r="A61" s="176" t="s">
        <v>260</v>
      </c>
      <c r="B61" s="176"/>
      <c r="C61" s="176"/>
      <c r="D61" s="176"/>
      <c r="E61" s="176"/>
      <c r="F61" s="176"/>
      <c r="G61" s="102" t="s">
        <v>261</v>
      </c>
      <c r="H61" s="177" t="s">
        <v>175</v>
      </c>
      <c r="I61" s="177"/>
    </row>
    <row r="62" spans="1:9" s="2" customFormat="1" ht="15" customHeight="1" x14ac:dyDescent="0.25">
      <c r="A62" s="103"/>
      <c r="B62" s="103"/>
      <c r="C62" s="103"/>
      <c r="D62" s="103"/>
      <c r="E62" s="103"/>
      <c r="F62" s="103"/>
      <c r="G62" s="103"/>
      <c r="H62" s="104"/>
      <c r="I62" s="104"/>
    </row>
    <row r="63" spans="1:9" s="84" customFormat="1" ht="12.75" customHeight="1" x14ac:dyDescent="0.25">
      <c r="A63" s="178" t="s">
        <v>176</v>
      </c>
      <c r="B63" s="178"/>
      <c r="C63" s="178"/>
      <c r="D63" s="178"/>
      <c r="E63" s="178"/>
      <c r="F63" s="178"/>
      <c r="G63" s="101"/>
      <c r="H63" s="179" t="s">
        <v>177</v>
      </c>
      <c r="I63" s="179"/>
    </row>
    <row r="64" spans="1:9" s="85" customFormat="1" ht="11.25" customHeight="1" x14ac:dyDescent="0.25">
      <c r="A64" s="176" t="s">
        <v>262</v>
      </c>
      <c r="B64" s="176"/>
      <c r="C64" s="176"/>
      <c r="D64" s="176"/>
      <c r="E64" s="176"/>
      <c r="F64" s="176"/>
      <c r="G64" s="102" t="s">
        <v>263</v>
      </c>
      <c r="H64" s="177" t="s">
        <v>175</v>
      </c>
      <c r="I64" s="177"/>
    </row>
  </sheetData>
  <mergeCells count="63">
    <mergeCell ref="A64:F64"/>
    <mergeCell ref="H64:I64"/>
    <mergeCell ref="C58:F58"/>
    <mergeCell ref="A60:F60"/>
    <mergeCell ref="H60:I60"/>
    <mergeCell ref="A61:F61"/>
    <mergeCell ref="H61:I61"/>
    <mergeCell ref="A63:F63"/>
    <mergeCell ref="H63:I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A17:I17"/>
    <mergeCell ref="A18:I18"/>
    <mergeCell ref="A19:I19"/>
    <mergeCell ref="A20:B20"/>
    <mergeCell ref="C20:F20"/>
    <mergeCell ref="C21:F21"/>
    <mergeCell ref="A11:I11"/>
    <mergeCell ref="A12:I12"/>
    <mergeCell ref="A13:I13"/>
    <mergeCell ref="A14:I14"/>
    <mergeCell ref="A15:C15"/>
    <mergeCell ref="D15:F15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finansavimo sumos</vt:lpstr>
      <vt:lpstr>finansinės būklės</vt:lpstr>
      <vt:lpstr>veiklos rezultatų</vt:lpstr>
      <vt:lpstr>'finansavimo sumos'!Print_Area</vt:lpstr>
      <vt:lpstr>'finansavimo sumos'!Print_Titles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Darbas</dc:creator>
  <cp:lastModifiedBy>Darbas</cp:lastModifiedBy>
  <cp:lastPrinted>2016-02-04T12:52:59Z</cp:lastPrinted>
  <dcterms:created xsi:type="dcterms:W3CDTF">2017-09-28T12:35:39Z</dcterms:created>
  <dcterms:modified xsi:type="dcterms:W3CDTF">2017-09-28T12:35:39Z</dcterms:modified>
</cp:coreProperties>
</file>