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as\Desktop\Ingos\"/>
    </mc:Choice>
  </mc:AlternateContent>
  <bookViews>
    <workbookView xWindow="0" yWindow="0" windowWidth="24000" windowHeight="9735" activeTab="2"/>
  </bookViews>
  <sheets>
    <sheet name="finansinės būklės" sheetId="1" r:id="rId1"/>
    <sheet name="veiklos rezultatų" sheetId="2" r:id="rId2"/>
    <sheet name="finansavimo sumos" sheetId="3" r:id="rId3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'finansinės būklės'!$A$1:$G$102</definedName>
    <definedName name="_xlnm.Print_Titles" localSheetId="0">'finansinės būklės'!$19:$19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 fullCalcOnLoad="1"/>
</workbook>
</file>

<file path=xl/calcChain.xml><?xml version="1.0" encoding="utf-8"?>
<calcChain xmlns="http://schemas.openxmlformats.org/spreadsheetml/2006/main">
  <c r="M24" i="3" l="1"/>
  <c r="M23" i="3"/>
  <c r="M22" i="3"/>
  <c r="L22" i="3"/>
  <c r="K22" i="3"/>
  <c r="J22" i="3"/>
  <c r="I22" i="3"/>
  <c r="H22" i="3"/>
  <c r="G22" i="3"/>
  <c r="F22" i="3"/>
  <c r="E22" i="3"/>
  <c r="D22" i="3"/>
  <c r="C22" i="3"/>
  <c r="M21" i="3"/>
  <c r="M20" i="3"/>
  <c r="M19" i="3" s="1"/>
  <c r="L19" i="3"/>
  <c r="K19" i="3"/>
  <c r="J19" i="3"/>
  <c r="I19" i="3"/>
  <c r="H19" i="3"/>
  <c r="G19" i="3"/>
  <c r="F19" i="3"/>
  <c r="E19" i="3"/>
  <c r="D19" i="3"/>
  <c r="C19" i="3"/>
  <c r="M18" i="3"/>
  <c r="M17" i="3"/>
  <c r="M16" i="3" s="1"/>
  <c r="L16" i="3"/>
  <c r="K16" i="3"/>
  <c r="J16" i="3"/>
  <c r="I16" i="3"/>
  <c r="H16" i="3"/>
  <c r="G16" i="3"/>
  <c r="F16" i="3"/>
  <c r="E16" i="3"/>
  <c r="D16" i="3"/>
  <c r="C16" i="3"/>
  <c r="M15" i="3"/>
  <c r="M14" i="3"/>
  <c r="M13" i="3" s="1"/>
  <c r="M25" i="3" s="1"/>
  <c r="L13" i="3"/>
  <c r="L25" i="3"/>
  <c r="K13" i="3"/>
  <c r="K25" i="3"/>
  <c r="J13" i="3"/>
  <c r="J25" i="3"/>
  <c r="I13" i="3"/>
  <c r="I25" i="3"/>
  <c r="H13" i="3"/>
  <c r="H25" i="3"/>
  <c r="G13" i="3"/>
  <c r="G25" i="3"/>
  <c r="F13" i="3"/>
  <c r="F25" i="3"/>
  <c r="E13" i="3"/>
  <c r="E25" i="3"/>
  <c r="D13" i="3"/>
  <c r="D25" i="3"/>
  <c r="C13" i="3"/>
  <c r="C25" i="3"/>
  <c r="I47" i="2"/>
  <c r="H47" i="2"/>
  <c r="I31" i="2"/>
  <c r="H31" i="2"/>
  <c r="I28" i="2"/>
  <c r="H28" i="2"/>
  <c r="I22" i="2"/>
  <c r="I21" i="2"/>
  <c r="I46" i="2" s="1"/>
  <c r="I54" i="2" s="1"/>
  <c r="I56" i="2" s="1"/>
  <c r="H22" i="2"/>
  <c r="H21" i="2" s="1"/>
  <c r="H46" i="2" s="1"/>
  <c r="H54" i="2" s="1"/>
  <c r="H56" i="2" s="1"/>
  <c r="F21" i="1"/>
  <c r="G21" i="1"/>
  <c r="G20" i="1" s="1"/>
  <c r="F27" i="1"/>
  <c r="F20" i="1"/>
  <c r="F58" i="1" s="1"/>
  <c r="G27" i="1"/>
  <c r="F42" i="1"/>
  <c r="F41" i="1"/>
  <c r="G42" i="1"/>
  <c r="F49" i="1"/>
  <c r="G49" i="1"/>
  <c r="G41" i="1" s="1"/>
  <c r="F59" i="1"/>
  <c r="G59" i="1"/>
  <c r="F65" i="1"/>
  <c r="G65" i="1"/>
  <c r="F75" i="1"/>
  <c r="F69" i="1" s="1"/>
  <c r="F64" i="1" s="1"/>
  <c r="F94" i="1" s="1"/>
  <c r="G75" i="1"/>
  <c r="G69" i="1" s="1"/>
  <c r="G64" i="1" s="1"/>
  <c r="F86" i="1"/>
  <c r="G86" i="1"/>
  <c r="G84" i="1" s="1"/>
  <c r="F90" i="1"/>
  <c r="F84" i="1"/>
  <c r="G90" i="1"/>
  <c r="G94" i="1" l="1"/>
  <c r="G58" i="1"/>
</calcChain>
</file>

<file path=xl/sharedStrings.xml><?xml version="1.0" encoding="utf-8"?>
<sst xmlns="http://schemas.openxmlformats.org/spreadsheetml/2006/main" count="362" uniqueCount="263">
  <si>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</si>
  <si>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</si>
  <si>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</si>
  <si>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Algimanto Raudonikio meno mokykla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</si>
  <si>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</si>
  <si>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</si>
  <si>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</si>
  <si>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2016 m. rugsėjo 30 d.</t>
  </si>
  <si>
    <t>2016 m. spalio 26 d. 3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</si>
  <si>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</si>
  <si>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</si>
  <si>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</si>
  <si>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</si>
  <si>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</si>
  <si>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</si>
  <si>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</si>
  <si>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</si>
  <si>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</si>
  <si>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</si>
  <si>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</si>
  <si>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</si>
  <si>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</si>
  <si>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</si>
  <si>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</si>
  <si>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</si>
  <si>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</si>
  <si>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</si>
  <si>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</si>
  <si>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</si>
  <si>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</si>
  <si>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</si>
  <si>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</si>
  <si>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</si>
  <si>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</si>
  <si>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</si>
  <si>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</si>
  <si>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</si>
  <si>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</si>
  <si>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</si>
  <si>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</si>
  <si>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</si>
  <si>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</si>
  <si>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</si>
  <si>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</si>
  <si>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</si>
  <si>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</si>
  <si>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</si>
  <si>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</si>
  <si>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</si>
  <si>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</si>
  <si>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</si>
  <si>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</si>
  <si>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</si>
  <si>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</si>
  <si>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</si>
  <si>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</si>
  <si>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</si>
  <si>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</si>
  <si>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</si>
  <si>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</si>
  <si>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</si>
  <si>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</si>
  <si>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</si>
  <si>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</si>
  <si>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</si>
  <si>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</si>
  <si>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</si>
  <si>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</si>
  <si>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</si>
  <si>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</si>
  <si>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</si>
  <si>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</si>
  <si>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</si>
  <si>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</si>
  <si>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</si>
  <si>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</si>
  <si>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</si>
  <si>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</si>
  <si>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</si>
  <si>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</si>
  <si>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</si>
  <si>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</si>
  <si>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</si>
  <si>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</si>
  <si>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</si>
  <si>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</si>
  <si>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</si>
  <si>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</si>
  <si>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</si>
  <si>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</si>
  <si>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</si>
  <si>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</si>
  <si>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</si>
  <si>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</si>
  <si>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</si>
  <si>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</si>
  <si>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</si>
  <si>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</si>
  <si>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</si>
  <si>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</si>
  <si>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</si>
  <si>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</si>
  <si>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</si>
  <si>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</si>
  <si>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</si>
  <si>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</si>
  <si>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</si>
  <si>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</si>
  <si>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</si>
  <si>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</si>
  <si>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</si>
  <si>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</si>
  <si>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</si>
  <si>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</si>
  <si>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</si>
  <si>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</si>
  <si>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</si>
  <si>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</si>
  <si>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</si>
  <si>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</si>
  <si>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</si>
  <si>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</si>
  <si>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</si>
  <si>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</si>
  <si>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</si>
  <si>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</si>
  <si>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</si>
  <si>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</si>
  <si>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</si>
  <si>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</si>
  <si>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</si>
  <si>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</si>
  <si>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</si>
  <si>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Vitolis Žukas</t>
  </si>
  <si>
    <t>(viešojo sektoriaus subjekto vadovas arba jo įgaliotas administracijos vadovas)                               (parašas)</t>
  </si>
  <si>
    <t>(vardas ir pavardė)</t>
  </si>
  <si>
    <t>Vyr. buhalterė</t>
  </si>
  <si>
    <t>Inga Budinienė</t>
  </si>
  <si>
    <t>(vyriausiasis buhalteris (buhalteris)     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</si>
  <si>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</si>
  <si>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</si>
  <si>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</si>
  <si>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</si>
  <si>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</si>
  <si>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</si>
  <si>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DUOMENIS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</si>
  <si>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</si>
  <si>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</si>
  <si>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</si>
  <si>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</si>
  <si>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</si>
  <si>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</si>
  <si>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</si>
  <si>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</si>
  <si>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</si>
  <si>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</si>
  <si>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</si>
  <si>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</si>
  <si>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</si>
  <si>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</si>
  <si>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</si>
  <si>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</si>
  <si>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</si>
  <si>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</si>
  <si>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</si>
  <si>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</si>
  <si>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</si>
  <si>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</si>
  <si>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</si>
  <si>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</si>
  <si>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</si>
  <si>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</si>
  <si>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</si>
  <si>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</si>
  <si>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</si>
  <si>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</si>
  <si>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</si>
  <si>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</si>
  <si>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</si>
  <si>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</si>
  <si>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</si>
  <si>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</si>
  <si>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</si>
  <si>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</si>
  <si>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</si>
  <si>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</si>
  <si>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</si>
  <si>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</si>
  <si>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</si>
  <si>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</si>
  <si>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</si>
  <si>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</si>
  <si>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</si>
  <si>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</si>
  <si>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</si>
  <si>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</si>
  <si>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</si>
  <si>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</si>
  <si>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</si>
  <si>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</si>
  <si>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</si>
  <si>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</si>
  <si>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</si>
  <si>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</si>
  <si>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</si>
  <si>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</si>
  <si>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</si>
  <si>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</si>
  <si>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</si>
  <si>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</si>
  <si>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</si>
  <si>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</si>
  <si>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</si>
  <si>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</si>
  <si>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</si>
  <si>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</si>
  <si>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</si>
  <si>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</si>
  <si>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</si>
  <si>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</si>
  <si>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</si>
  <si>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 xml:space="preserve">(vyriausiasis buhalteris (buhalteris)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</si>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</sst>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19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  <font>
      <sz val="10"/>
      <color indexed="8"/>
      <name val="Times New Roman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179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49" fontId="12" fillId="0" borderId="1" xfId="0" applyNumberFormat="1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right" vertical="center"/>
    </xf>
    <xf numFmtId="49" fontId="10" fillId="0" borderId="1" xfId="0" applyNumberFormat="1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vertical="center"/>
    </xf>
    <xf numFmtId="49" fontId="12" fillId="0" borderId="1" xfId="0" applyNumberFormat="1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164" fontId="16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1" fillId="0" borderId="11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defaultGridColor="0" topLeftCell="A43" colorId="9" workbookViewId="0">
      <selection activeCell="D81" sqref="D81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125" t="s">
        <v>0</v>
      </c>
      <c r="F2" s="126"/>
      <c r="G2" s="126"/>
    </row>
    <row r="3" spans="1:7" ht="12.75" customHeight="1" x14ac:dyDescent="0.2">
      <c r="E3" s="127" t="s">
        <v>1</v>
      </c>
      <c r="F3" s="128"/>
      <c r="G3" s="128"/>
    </row>
    <row r="5" spans="1:7" ht="12.75" customHeight="1" x14ac:dyDescent="0.2">
      <c r="A5" s="116" t="s">
        <v>2</v>
      </c>
      <c r="B5" s="116"/>
      <c r="C5" s="116"/>
      <c r="D5" s="116"/>
      <c r="E5" s="117"/>
      <c r="F5" s="120"/>
      <c r="G5" s="120"/>
    </row>
    <row r="6" spans="1:7" ht="12.75" customHeight="1" x14ac:dyDescent="0.2">
      <c r="A6" s="129"/>
      <c r="B6" s="129"/>
      <c r="C6" s="129"/>
      <c r="D6" s="129"/>
      <c r="E6" s="130"/>
      <c r="F6" s="129"/>
      <c r="G6" s="129"/>
    </row>
    <row r="7" spans="1:7" ht="12.75" customHeight="1" x14ac:dyDescent="0.2">
      <c r="A7" s="112" t="s">
        <v>3</v>
      </c>
      <c r="B7" s="112"/>
      <c r="C7" s="112"/>
      <c r="D7" s="112"/>
      <c r="E7" s="113"/>
      <c r="F7" s="114"/>
      <c r="G7" s="114"/>
    </row>
    <row r="8" spans="1:7" s="8" customFormat="1" ht="11.25" customHeight="1" x14ac:dyDescent="0.2">
      <c r="A8" s="105" t="s">
        <v>4</v>
      </c>
      <c r="B8" s="105"/>
      <c r="C8" s="105"/>
      <c r="D8" s="105"/>
      <c r="E8" s="131"/>
      <c r="F8" s="132"/>
      <c r="G8" s="132"/>
    </row>
    <row r="9" spans="1:7" ht="12.75" customHeight="1" x14ac:dyDescent="0.2">
      <c r="A9" s="112"/>
      <c r="B9" s="112"/>
      <c r="C9" s="112"/>
      <c r="D9" s="112"/>
      <c r="E9" s="113"/>
      <c r="F9" s="114"/>
      <c r="G9" s="114"/>
    </row>
    <row r="10" spans="1:7" s="8" customFormat="1" ht="11.25" customHeight="1" x14ac:dyDescent="0.2">
      <c r="A10" s="107" t="s">
        <v>5</v>
      </c>
      <c r="B10" s="107"/>
      <c r="C10" s="107"/>
      <c r="D10" s="107"/>
      <c r="E10" s="119"/>
      <c r="F10" s="107"/>
      <c r="G10" s="107"/>
    </row>
    <row r="11" spans="1:7" ht="12.75" customHeight="1" x14ac:dyDescent="0.2">
      <c r="A11" s="6"/>
      <c r="F11" s="6"/>
      <c r="G11" s="6"/>
    </row>
    <row r="12" spans="1:7" ht="12.75" customHeight="1" x14ac:dyDescent="0.2">
      <c r="A12" s="115"/>
      <c r="B12" s="115"/>
      <c r="C12" s="115"/>
      <c r="D12" s="115"/>
      <c r="E12" s="115"/>
    </row>
    <row r="13" spans="1:7" ht="12.75" customHeight="1" x14ac:dyDescent="0.2">
      <c r="A13" s="116" t="s">
        <v>6</v>
      </c>
      <c r="B13" s="116"/>
      <c r="C13" s="116"/>
      <c r="D13" s="116"/>
      <c r="E13" s="117"/>
      <c r="F13" s="118"/>
      <c r="G13" s="118"/>
    </row>
    <row r="14" spans="1:7" ht="12.75" customHeight="1" x14ac:dyDescent="0.2">
      <c r="A14" s="116" t="s">
        <v>7</v>
      </c>
      <c r="B14" s="116"/>
      <c r="C14" s="116"/>
      <c r="D14" s="116"/>
      <c r="E14" s="117"/>
      <c r="F14" s="118"/>
      <c r="G14" s="118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107" t="s">
        <v>8</v>
      </c>
      <c r="B16" s="107"/>
      <c r="C16" s="107"/>
      <c r="D16" s="107"/>
      <c r="E16" s="119"/>
      <c r="F16" s="120"/>
      <c r="G16" s="120"/>
    </row>
    <row r="17" spans="1:7" ht="12.75" customHeight="1" x14ac:dyDescent="0.2">
      <c r="A17" s="107" t="s">
        <v>9</v>
      </c>
      <c r="B17" s="107"/>
      <c r="C17" s="107"/>
      <c r="D17" s="107"/>
      <c r="E17" s="119"/>
      <c r="F17" s="120"/>
      <c r="G17" s="120"/>
    </row>
    <row r="18" spans="1:7" ht="12.75" customHeight="1" x14ac:dyDescent="0.2">
      <c r="A18" s="4"/>
      <c r="B18" s="10"/>
      <c r="C18" s="10"/>
      <c r="D18" s="121" t="s">
        <v>10</v>
      </c>
      <c r="E18" s="121"/>
      <c r="F18" s="121"/>
      <c r="G18" s="121"/>
    </row>
    <row r="19" spans="1:7" ht="67.5" customHeight="1" x14ac:dyDescent="0.2">
      <c r="A19" s="13" t="s">
        <v>11</v>
      </c>
      <c r="B19" s="122" t="s">
        <v>12</v>
      </c>
      <c r="C19" s="123"/>
      <c r="D19" s="124"/>
      <c r="E19" s="14" t="s">
        <v>13</v>
      </c>
      <c r="F19" s="13" t="s">
        <v>14</v>
      </c>
      <c r="G19" s="13" t="s">
        <v>15</v>
      </c>
    </row>
    <row r="20" spans="1:7" s="6" customFormat="1" ht="12.75" customHeight="1" x14ac:dyDescent="0.2">
      <c r="A20" s="15" t="s">
        <v>16</v>
      </c>
      <c r="B20" s="16" t="s">
        <v>17</v>
      </c>
      <c r="C20" s="17"/>
      <c r="D20" s="18"/>
      <c r="E20" s="19"/>
      <c r="F20" s="20">
        <f>SUM(F21,F27,F38,F39)</f>
        <v>118801.14000000001</v>
      </c>
      <c r="G20" s="20">
        <f>SUM(G21,G27,G38,G39)</f>
        <v>123540.89000000001</v>
      </c>
    </row>
    <row r="21" spans="1:7" s="6" customFormat="1" ht="12.75" customHeight="1" x14ac:dyDescent="0.2">
      <c r="A21" s="21" t="s">
        <v>18</v>
      </c>
      <c r="B21" s="22" t="s">
        <v>19</v>
      </c>
      <c r="C21" s="23"/>
      <c r="D21" s="24"/>
      <c r="E21" s="19"/>
      <c r="F21" s="20">
        <f>SUM(F22:F26)</f>
        <v>242.08</v>
      </c>
      <c r="G21" s="20">
        <f>SUM(G22:G26)</f>
        <v>387.33</v>
      </c>
    </row>
    <row r="22" spans="1:7" s="6" customFormat="1" ht="12.75" customHeight="1" x14ac:dyDescent="0.2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 x14ac:dyDescent="0.2">
      <c r="A23" s="25" t="s">
        <v>22</v>
      </c>
      <c r="B23" s="26"/>
      <c r="C23" s="27" t="s">
        <v>23</v>
      </c>
      <c r="D23" s="30"/>
      <c r="E23" s="31"/>
      <c r="F23" s="20">
        <v>242.08</v>
      </c>
      <c r="G23" s="20">
        <v>387.33</v>
      </c>
    </row>
    <row r="24" spans="1:7" s="6" customFormat="1" ht="12.75" customHeight="1" x14ac:dyDescent="0.2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 x14ac:dyDescent="0.2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 x14ac:dyDescent="0.2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 x14ac:dyDescent="0.2">
      <c r="A27" s="34" t="s">
        <v>30</v>
      </c>
      <c r="B27" s="35" t="s">
        <v>31</v>
      </c>
      <c r="C27" s="36"/>
      <c r="D27" s="37"/>
      <c r="E27" s="32"/>
      <c r="F27" s="20">
        <f>SUM(F28:F37)</f>
        <v>118559.06000000001</v>
      </c>
      <c r="G27" s="20">
        <f>SUM(G28:G37)</f>
        <v>123153.56000000001</v>
      </c>
    </row>
    <row r="28" spans="1:7" s="6" customFormat="1" ht="12.75" customHeight="1" x14ac:dyDescent="0.2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 x14ac:dyDescent="0.2">
      <c r="A29" s="25" t="s">
        <v>34</v>
      </c>
      <c r="B29" s="26"/>
      <c r="C29" s="27" t="s">
        <v>35</v>
      </c>
      <c r="D29" s="30"/>
      <c r="E29" s="31"/>
      <c r="F29" s="20">
        <v>102169.9</v>
      </c>
      <c r="G29" s="20">
        <v>104441.59</v>
      </c>
    </row>
    <row r="30" spans="1:7" s="6" customFormat="1" ht="12.75" customHeight="1" x14ac:dyDescent="0.2">
      <c r="A30" s="25" t="s">
        <v>36</v>
      </c>
      <c r="B30" s="26"/>
      <c r="C30" s="27" t="s">
        <v>37</v>
      </c>
      <c r="D30" s="30"/>
      <c r="E30" s="31"/>
      <c r="F30" s="20"/>
      <c r="G30" s="20"/>
    </row>
    <row r="31" spans="1:7" s="6" customFormat="1" ht="12.75" customHeight="1" x14ac:dyDescent="0.2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 x14ac:dyDescent="0.2">
      <c r="A32" s="25" t="s">
        <v>40</v>
      </c>
      <c r="B32" s="26"/>
      <c r="C32" s="27" t="s">
        <v>41</v>
      </c>
      <c r="D32" s="30"/>
      <c r="E32" s="31"/>
      <c r="F32" s="20">
        <v>1174.55</v>
      </c>
      <c r="G32" s="20">
        <v>1319.36</v>
      </c>
    </row>
    <row r="33" spans="1:7" s="6" customFormat="1" ht="12.75" customHeight="1" x14ac:dyDescent="0.2">
      <c r="A33" s="25" t="s">
        <v>42</v>
      </c>
      <c r="B33" s="26"/>
      <c r="C33" s="27" t="s">
        <v>43</v>
      </c>
      <c r="D33" s="30"/>
      <c r="E33" s="31"/>
      <c r="F33" s="20">
        <v>8124.93</v>
      </c>
      <c r="G33" s="20">
        <v>9062.4599999999991</v>
      </c>
    </row>
    <row r="34" spans="1:7" s="6" customFormat="1" ht="12.75" customHeight="1" x14ac:dyDescent="0.2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 x14ac:dyDescent="0.2">
      <c r="A35" s="25" t="s">
        <v>46</v>
      </c>
      <c r="B35" s="26"/>
      <c r="C35" s="27" t="s">
        <v>47</v>
      </c>
      <c r="D35" s="30"/>
      <c r="E35" s="31"/>
      <c r="F35" s="20">
        <v>111.16</v>
      </c>
      <c r="G35" s="20">
        <v>238.57</v>
      </c>
    </row>
    <row r="36" spans="1:7" s="6" customFormat="1" ht="12.75" customHeight="1" x14ac:dyDescent="0.2">
      <c r="A36" s="25" t="s">
        <v>48</v>
      </c>
      <c r="B36" s="26"/>
      <c r="C36" s="27" t="s">
        <v>49</v>
      </c>
      <c r="D36" s="30"/>
      <c r="E36" s="31"/>
      <c r="F36" s="20">
        <v>6978.52</v>
      </c>
      <c r="G36" s="20">
        <v>8091.58</v>
      </c>
    </row>
    <row r="37" spans="1:7" s="6" customFormat="1" ht="12.75" customHeight="1" x14ac:dyDescent="0.2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 x14ac:dyDescent="0.2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58</v>
      </c>
      <c r="B41" s="16" t="s">
        <v>59</v>
      </c>
      <c r="C41" s="17"/>
      <c r="D41" s="18"/>
      <c r="E41" s="32"/>
      <c r="F41" s="20">
        <f>SUM(F42,F48,F49,F56,F57)</f>
        <v>68039.67</v>
      </c>
      <c r="G41" s="20">
        <f>SUM(G42,G48,G49,G56,G57)</f>
        <v>35900.44</v>
      </c>
    </row>
    <row r="42" spans="1:7" s="6" customFormat="1" ht="12.75" customHeight="1" x14ac:dyDescent="0.2">
      <c r="A42" s="21" t="s">
        <v>18</v>
      </c>
      <c r="B42" s="22" t="s">
        <v>60</v>
      </c>
      <c r="C42" s="39"/>
      <c r="D42" s="40"/>
      <c r="E42" s="32"/>
      <c r="F42" s="20">
        <f>SUM(F43:F47)</f>
        <v>1415.57</v>
      </c>
      <c r="G42" s="20">
        <f>SUM(G43:G47)</f>
        <v>2221.5</v>
      </c>
    </row>
    <row r="43" spans="1:7" s="6" customFormat="1" ht="12.75" customHeight="1" x14ac:dyDescent="0.2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 x14ac:dyDescent="0.2">
      <c r="A44" s="25" t="s">
        <v>22</v>
      </c>
      <c r="B44" s="26"/>
      <c r="C44" s="27" t="s">
        <v>62</v>
      </c>
      <c r="D44" s="30"/>
      <c r="E44" s="31"/>
      <c r="F44" s="20">
        <v>1415.57</v>
      </c>
      <c r="G44" s="20">
        <v>2221.5</v>
      </c>
    </row>
    <row r="45" spans="1:7" s="6" customFormat="1" ht="12.75" customHeight="1" x14ac:dyDescent="0.2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 x14ac:dyDescent="0.2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 x14ac:dyDescent="0.2">
      <c r="A47" s="25" t="s">
        <v>28</v>
      </c>
      <c r="B47" s="17"/>
      <c r="C47" s="110" t="s">
        <v>65</v>
      </c>
      <c r="D47" s="111"/>
      <c r="E47" s="31"/>
      <c r="F47" s="20"/>
      <c r="G47" s="20"/>
    </row>
    <row r="48" spans="1:7" s="6" customFormat="1" ht="12.75" customHeight="1" x14ac:dyDescent="0.2">
      <c r="A48" s="21" t="s">
        <v>30</v>
      </c>
      <c r="B48" s="41" t="s">
        <v>66</v>
      </c>
      <c r="C48" s="42"/>
      <c r="D48" s="43"/>
      <c r="E48" s="32"/>
      <c r="F48" s="20"/>
      <c r="G48" s="20"/>
    </row>
    <row r="49" spans="1:7" s="6" customFormat="1" ht="12.75" customHeight="1" x14ac:dyDescent="0.2">
      <c r="A49" s="21" t="s">
        <v>52</v>
      </c>
      <c r="B49" s="22" t="s">
        <v>67</v>
      </c>
      <c r="C49" s="39"/>
      <c r="D49" s="40"/>
      <c r="E49" s="32"/>
      <c r="F49" s="20">
        <f>SUM(F50:F55)</f>
        <v>62273.51</v>
      </c>
      <c r="G49" s="20">
        <f>SUM(G50:G55)</f>
        <v>23415.850000000002</v>
      </c>
    </row>
    <row r="50" spans="1:7" s="6" customFormat="1" ht="12.75" customHeight="1" x14ac:dyDescent="0.2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 x14ac:dyDescent="0.2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 x14ac:dyDescent="0.2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 x14ac:dyDescent="0.2">
      <c r="A53" s="25" t="s">
        <v>74</v>
      </c>
      <c r="B53" s="26"/>
      <c r="C53" s="110" t="s">
        <v>75</v>
      </c>
      <c r="D53" s="111"/>
      <c r="E53" s="32"/>
      <c r="F53" s="20">
        <v>3112.47</v>
      </c>
      <c r="G53" s="20">
        <v>2363.9899999999998</v>
      </c>
    </row>
    <row r="54" spans="1:7" s="6" customFormat="1" ht="12.75" customHeight="1" x14ac:dyDescent="0.2">
      <c r="A54" s="25" t="s">
        <v>76</v>
      </c>
      <c r="B54" s="26"/>
      <c r="C54" s="27" t="s">
        <v>77</v>
      </c>
      <c r="D54" s="30"/>
      <c r="E54" s="32"/>
      <c r="F54" s="20">
        <v>59161.04</v>
      </c>
      <c r="G54" s="20">
        <v>21032.799999999999</v>
      </c>
    </row>
    <row r="55" spans="1:7" s="6" customFormat="1" ht="12.75" customHeight="1" x14ac:dyDescent="0.2">
      <c r="A55" s="25" t="s">
        <v>78</v>
      </c>
      <c r="B55" s="26"/>
      <c r="C55" s="27" t="s">
        <v>79</v>
      </c>
      <c r="D55" s="30"/>
      <c r="E55" s="32"/>
      <c r="F55" s="20"/>
      <c r="G55" s="20">
        <v>19.059999999999999</v>
      </c>
    </row>
    <row r="56" spans="1:7" s="6" customFormat="1" ht="12.75" customHeight="1" x14ac:dyDescent="0.2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81</v>
      </c>
      <c r="B57" s="38" t="s">
        <v>82</v>
      </c>
      <c r="C57" s="38"/>
      <c r="D57" s="32"/>
      <c r="E57" s="32"/>
      <c r="F57" s="20">
        <v>4350.59</v>
      </c>
      <c r="G57" s="20">
        <v>10263.09</v>
      </c>
    </row>
    <row r="58" spans="1:7" s="6" customFormat="1" ht="12.75" customHeight="1" x14ac:dyDescent="0.2">
      <c r="A58" s="21"/>
      <c r="B58" s="35" t="s">
        <v>83</v>
      </c>
      <c r="C58" s="36"/>
      <c r="D58" s="37"/>
      <c r="E58" s="32"/>
      <c r="F58" s="20">
        <f>SUM(F20,F40,F41)</f>
        <v>186840.81</v>
      </c>
      <c r="G58" s="20">
        <f>SUM(G20,G40,G41)</f>
        <v>159441.33000000002</v>
      </c>
    </row>
    <row r="59" spans="1:7" s="6" customFormat="1" ht="12.75" customHeight="1" x14ac:dyDescent="0.2">
      <c r="A59" s="15" t="s">
        <v>84</v>
      </c>
      <c r="B59" s="16" t="s">
        <v>85</v>
      </c>
      <c r="C59" s="16"/>
      <c r="D59" s="49"/>
      <c r="E59" s="32"/>
      <c r="F59" s="20">
        <f>SUM(F60:F63)</f>
        <v>120966.68</v>
      </c>
      <c r="G59" s="20">
        <f>SUM(G60:G63)</f>
        <v>133789.89000000001</v>
      </c>
    </row>
    <row r="60" spans="1:7" s="6" customFormat="1" ht="12.75" customHeight="1" x14ac:dyDescent="0.2">
      <c r="A60" s="21" t="s">
        <v>18</v>
      </c>
      <c r="B60" s="38" t="s">
        <v>86</v>
      </c>
      <c r="C60" s="38"/>
      <c r="D60" s="32"/>
      <c r="E60" s="32"/>
      <c r="F60" s="20">
        <v>82.65</v>
      </c>
      <c r="G60" s="20"/>
    </row>
    <row r="61" spans="1:7" s="6" customFormat="1" ht="12.75" customHeight="1" x14ac:dyDescent="0.2">
      <c r="A61" s="34" t="s">
        <v>30</v>
      </c>
      <c r="B61" s="35" t="s">
        <v>87</v>
      </c>
      <c r="C61" s="36"/>
      <c r="D61" s="37"/>
      <c r="E61" s="50"/>
      <c r="F61" s="51">
        <v>118696.28</v>
      </c>
      <c r="G61" s="51">
        <v>122895.38</v>
      </c>
    </row>
    <row r="62" spans="1:7" s="6" customFormat="1" ht="12.75" customHeight="1" x14ac:dyDescent="0.2">
      <c r="A62" s="21" t="s">
        <v>52</v>
      </c>
      <c r="B62" s="109" t="s">
        <v>88</v>
      </c>
      <c r="C62" s="110"/>
      <c r="D62" s="111"/>
      <c r="E62" s="32"/>
      <c r="F62" s="20">
        <v>1622.33</v>
      </c>
      <c r="G62" s="20">
        <v>8091.53</v>
      </c>
    </row>
    <row r="63" spans="1:7" s="6" customFormat="1" ht="12.75" customHeight="1" x14ac:dyDescent="0.2">
      <c r="A63" s="21" t="s">
        <v>89</v>
      </c>
      <c r="B63" s="38" t="s">
        <v>90</v>
      </c>
      <c r="C63" s="26"/>
      <c r="D63" s="19"/>
      <c r="E63" s="32"/>
      <c r="F63" s="20">
        <v>565.41999999999996</v>
      </c>
      <c r="G63" s="20">
        <v>2802.98</v>
      </c>
    </row>
    <row r="64" spans="1:7" s="6" customFormat="1" ht="12.75" customHeight="1" x14ac:dyDescent="0.2">
      <c r="A64" s="15" t="s">
        <v>91</v>
      </c>
      <c r="B64" s="16" t="s">
        <v>92</v>
      </c>
      <c r="C64" s="17"/>
      <c r="D64" s="18"/>
      <c r="E64" s="32"/>
      <c r="F64" s="20">
        <f>SUM(F65,F69)</f>
        <v>53009.169999999991</v>
      </c>
      <c r="G64" s="20">
        <f>SUM(G65,G69)</f>
        <v>22003.3</v>
      </c>
    </row>
    <row r="65" spans="1:7" s="6" customFormat="1" ht="12.75" customHeight="1" x14ac:dyDescent="0.2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 x14ac:dyDescent="0.2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 x14ac:dyDescent="0.2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 x14ac:dyDescent="0.2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53009.169999999991</v>
      </c>
      <c r="G69" s="20">
        <f>SUM(G70,G71,G72,G73,G74,G75,G78,G79,G80,G81,G82,G83)</f>
        <v>22003.3</v>
      </c>
    </row>
    <row r="70" spans="1:7" s="6" customFormat="1" ht="12.75" customHeight="1" x14ac:dyDescent="0.2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 x14ac:dyDescent="0.2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 x14ac:dyDescent="0.2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 x14ac:dyDescent="0.2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 x14ac:dyDescent="0.2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 x14ac:dyDescent="0.2">
      <c r="A75" s="56" t="s">
        <v>42</v>
      </c>
      <c r="B75" s="36"/>
      <c r="C75" s="57" t="s">
        <v>104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 x14ac:dyDescent="0.2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 x14ac:dyDescent="0.2">
      <c r="A77" s="25" t="s">
        <v>107</v>
      </c>
      <c r="B77" s="26"/>
      <c r="C77" s="33"/>
      <c r="D77" s="30" t="s">
        <v>108</v>
      </c>
      <c r="E77" s="31"/>
      <c r="F77" s="20"/>
      <c r="G77" s="20"/>
    </row>
    <row r="78" spans="1:7" s="6" customFormat="1" ht="12.75" customHeight="1" x14ac:dyDescent="0.2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 x14ac:dyDescent="0.2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 x14ac:dyDescent="0.2">
      <c r="A80" s="25" t="s">
        <v>48</v>
      </c>
      <c r="B80" s="26"/>
      <c r="C80" s="27" t="s">
        <v>111</v>
      </c>
      <c r="D80" s="30"/>
      <c r="E80" s="32"/>
      <c r="F80" s="20">
        <v>1236.05</v>
      </c>
      <c r="G80" s="20">
        <v>579.55999999999995</v>
      </c>
    </row>
    <row r="81" spans="1:7" s="6" customFormat="1" ht="12.75" customHeight="1" x14ac:dyDescent="0.2">
      <c r="A81" s="25" t="s">
        <v>50</v>
      </c>
      <c r="B81" s="26"/>
      <c r="C81" s="27" t="s">
        <v>112</v>
      </c>
      <c r="D81" s="30"/>
      <c r="E81" s="32"/>
      <c r="F81" s="20">
        <v>29832.69</v>
      </c>
      <c r="G81" s="20">
        <v>0.3</v>
      </c>
    </row>
    <row r="82" spans="1:7" s="6" customFormat="1" ht="12.75" customHeight="1" x14ac:dyDescent="0.2">
      <c r="A82" s="25" t="s">
        <v>113</v>
      </c>
      <c r="B82" s="26"/>
      <c r="C82" s="27" t="s">
        <v>114</v>
      </c>
      <c r="D82" s="30"/>
      <c r="E82" s="32"/>
      <c r="F82" s="20">
        <v>20833.66</v>
      </c>
      <c r="G82" s="20">
        <v>20833.66</v>
      </c>
    </row>
    <row r="83" spans="1:7" s="6" customFormat="1" ht="12.75" customHeight="1" x14ac:dyDescent="0.2">
      <c r="A83" s="25" t="s">
        <v>115</v>
      </c>
      <c r="B83" s="26"/>
      <c r="C83" s="27" t="s">
        <v>116</v>
      </c>
      <c r="D83" s="30"/>
      <c r="E83" s="31"/>
      <c r="F83" s="20">
        <v>1106.77</v>
      </c>
      <c r="G83" s="20">
        <v>589.78</v>
      </c>
    </row>
    <row r="84" spans="1:7" s="6" customFormat="1" ht="12.75" customHeight="1" x14ac:dyDescent="0.2">
      <c r="A84" s="15" t="s">
        <v>117</v>
      </c>
      <c r="B84" s="61" t="s">
        <v>118</v>
      </c>
      <c r="C84" s="62"/>
      <c r="D84" s="63"/>
      <c r="E84" s="31"/>
      <c r="F84" s="20">
        <f>SUM(F85,F86,F89,F90)</f>
        <v>12864.96</v>
      </c>
      <c r="G84" s="20">
        <f>SUM(G85,G86,G89,G90)</f>
        <v>3648.14</v>
      </c>
    </row>
    <row r="85" spans="1:7" s="6" customFormat="1" ht="12.75" customHeight="1" x14ac:dyDescent="0.2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 x14ac:dyDescent="0.2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 x14ac:dyDescent="0.2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54</v>
      </c>
      <c r="B90" s="35" t="s">
        <v>124</v>
      </c>
      <c r="C90" s="36"/>
      <c r="D90" s="37"/>
      <c r="E90" s="32"/>
      <c r="F90" s="20">
        <f>SUM(F91:F92)</f>
        <v>12864.96</v>
      </c>
      <c r="G90" s="20">
        <f>SUM(G91:G92)</f>
        <v>3648.14</v>
      </c>
    </row>
    <row r="91" spans="1:7" s="6" customFormat="1" ht="12.75" customHeight="1" x14ac:dyDescent="0.2">
      <c r="A91" s="25" t="s">
        <v>125</v>
      </c>
      <c r="B91" s="17"/>
      <c r="C91" s="27" t="s">
        <v>126</v>
      </c>
      <c r="D91" s="64"/>
      <c r="E91" s="31"/>
      <c r="F91" s="20">
        <v>9216.82</v>
      </c>
      <c r="G91" s="20"/>
    </row>
    <row r="92" spans="1:7" s="6" customFormat="1" ht="12.75" customHeight="1" x14ac:dyDescent="0.2">
      <c r="A92" s="25" t="s">
        <v>127</v>
      </c>
      <c r="B92" s="17"/>
      <c r="C92" s="27" t="s">
        <v>128</v>
      </c>
      <c r="D92" s="64"/>
      <c r="E92" s="31"/>
      <c r="F92" s="20">
        <v>3648.14</v>
      </c>
      <c r="G92" s="20">
        <v>3648.14</v>
      </c>
    </row>
    <row r="93" spans="1:7" s="6" customFormat="1" ht="12.75" customHeight="1" x14ac:dyDescent="0.2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109" t="s">
        <v>131</v>
      </c>
      <c r="C94" s="110"/>
      <c r="D94" s="111"/>
      <c r="E94" s="32"/>
      <c r="F94" s="20">
        <f>SUM(F59,F64,F84,F93)</f>
        <v>186840.80999999997</v>
      </c>
      <c r="G94" s="20">
        <f>SUM(G59,G64,G84,G93)</f>
        <v>159441.33000000002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106" t="s">
        <v>132</v>
      </c>
      <c r="B96" s="106"/>
      <c r="C96" s="106"/>
      <c r="D96" s="106"/>
      <c r="E96" s="106"/>
      <c r="F96" s="107" t="s">
        <v>133</v>
      </c>
      <c r="G96" s="107"/>
    </row>
    <row r="97" spans="1:7" s="9" customFormat="1" ht="11.25" customHeight="1" x14ac:dyDescent="0.2">
      <c r="A97" s="104" t="s">
        <v>134</v>
      </c>
      <c r="B97" s="104"/>
      <c r="C97" s="104"/>
      <c r="D97" s="104"/>
      <c r="E97" s="104"/>
      <c r="F97" s="105" t="s">
        <v>135</v>
      </c>
      <c r="G97" s="105"/>
    </row>
    <row r="98" spans="1:7" s="6" customFormat="1" ht="12.75" customHeight="1" x14ac:dyDescent="0.2">
      <c r="A98" s="108"/>
      <c r="B98" s="108"/>
      <c r="C98" s="108"/>
      <c r="D98" s="108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106" t="s">
        <v>136</v>
      </c>
      <c r="B100" s="106"/>
      <c r="C100" s="106"/>
      <c r="D100" s="106"/>
      <c r="E100" s="106"/>
      <c r="F100" s="107" t="s">
        <v>137</v>
      </c>
      <c r="G100" s="107"/>
    </row>
    <row r="101" spans="1:7" s="9" customFormat="1" ht="12.75" customHeight="1" x14ac:dyDescent="0.2">
      <c r="A101" s="104" t="s">
        <v>138</v>
      </c>
      <c r="B101" s="104"/>
      <c r="C101" s="104"/>
      <c r="D101" s="104"/>
      <c r="E101" s="104"/>
      <c r="F101" s="105" t="s">
        <v>135</v>
      </c>
      <c r="G101" s="105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8" workbookViewId="0">
      <selection activeCell="A11" sqref="A11:I11"/>
    </sheetView>
  </sheetViews>
  <sheetFormatPr defaultRowHeight="12.75" x14ac:dyDescent="0.2"/>
  <cols>
    <col min="1" max="1" width="8" style="67" customWidth="1"/>
    <col min="2" max="2" width="1.5703125" style="67" hidden="1" customWidth="1"/>
    <col min="3" max="3" width="30.140625" style="67" customWidth="1"/>
    <col min="4" max="4" width="18.28515625" style="67" customWidth="1"/>
    <col min="5" max="5" width="9.140625" style="67" hidden="1" customWidth="1"/>
    <col min="6" max="6" width="11.7109375" style="67" customWidth="1"/>
    <col min="7" max="7" width="11.85546875" style="67" customWidth="1"/>
    <col min="8" max="9" width="16" style="67" customWidth="1"/>
    <col min="10" max="16384" width="9.140625" style="67"/>
  </cols>
  <sheetData>
    <row r="1" spans="1:9" ht="12.75" customHeight="1" x14ac:dyDescent="0.2">
      <c r="G1" s="68"/>
      <c r="H1" s="68"/>
    </row>
    <row r="2" spans="1:9" ht="15.75" customHeight="1" x14ac:dyDescent="0.2">
      <c r="D2" s="69"/>
      <c r="G2" s="70" t="s">
        <v>139</v>
      </c>
      <c r="H2" s="71"/>
      <c r="I2" s="71"/>
    </row>
    <row r="3" spans="1:9" ht="15.75" customHeight="1" x14ac:dyDescent="0.2">
      <c r="G3" s="70" t="s">
        <v>1</v>
      </c>
      <c r="H3" s="71"/>
      <c r="I3" s="71"/>
    </row>
    <row r="4" spans="1:9" ht="12.75" customHeight="1" x14ac:dyDescent="0.2"/>
    <row r="5" spans="1:9" ht="15.75" customHeight="1" x14ac:dyDescent="0.2">
      <c r="A5" s="133" t="s">
        <v>140</v>
      </c>
      <c r="B5" s="134"/>
      <c r="C5" s="134"/>
      <c r="D5" s="134"/>
      <c r="E5" s="134"/>
      <c r="F5" s="134"/>
      <c r="G5" s="134"/>
      <c r="H5" s="134"/>
      <c r="I5" s="134"/>
    </row>
    <row r="6" spans="1:9" ht="15.75" customHeight="1" x14ac:dyDescent="0.2">
      <c r="A6" s="133" t="s">
        <v>141</v>
      </c>
      <c r="B6" s="134"/>
      <c r="C6" s="134"/>
      <c r="D6" s="134"/>
      <c r="E6" s="134"/>
      <c r="F6" s="134"/>
      <c r="G6" s="134"/>
      <c r="H6" s="134"/>
      <c r="I6" s="134"/>
    </row>
    <row r="7" spans="1:9" ht="15.75" customHeight="1" x14ac:dyDescent="0.2">
      <c r="A7" s="135" t="s">
        <v>3</v>
      </c>
      <c r="B7" s="136"/>
      <c r="C7" s="136"/>
      <c r="D7" s="136"/>
      <c r="E7" s="136"/>
      <c r="F7" s="136"/>
      <c r="G7" s="136"/>
      <c r="H7" s="136"/>
      <c r="I7" s="136"/>
    </row>
    <row r="8" spans="1:9" s="72" customFormat="1" ht="11.25" customHeight="1" x14ac:dyDescent="0.2">
      <c r="A8" s="137" t="s">
        <v>4</v>
      </c>
      <c r="B8" s="138"/>
      <c r="C8" s="138"/>
      <c r="D8" s="138"/>
      <c r="E8" s="138"/>
      <c r="F8" s="138"/>
      <c r="G8" s="138"/>
      <c r="H8" s="138"/>
      <c r="I8" s="138"/>
    </row>
    <row r="9" spans="1:9" ht="15.75" customHeight="1" x14ac:dyDescent="0.2">
      <c r="A9" s="135"/>
      <c r="B9" s="139"/>
      <c r="C9" s="139"/>
      <c r="D9" s="139"/>
      <c r="E9" s="139"/>
      <c r="F9" s="139"/>
      <c r="G9" s="139"/>
      <c r="H9" s="139"/>
      <c r="I9" s="139"/>
    </row>
    <row r="10" spans="1:9" s="72" customFormat="1" ht="11.25" customHeight="1" x14ac:dyDescent="0.2">
      <c r="A10" s="137" t="s">
        <v>142</v>
      </c>
      <c r="B10" s="138"/>
      <c r="C10" s="138"/>
      <c r="D10" s="138"/>
      <c r="E10" s="138"/>
      <c r="F10" s="138"/>
      <c r="G10" s="138"/>
      <c r="H10" s="138"/>
      <c r="I10" s="138"/>
    </row>
    <row r="11" spans="1:9" ht="12.75" customHeight="1" x14ac:dyDescent="0.2">
      <c r="A11" s="140"/>
      <c r="B11" s="134"/>
      <c r="C11" s="134"/>
      <c r="D11" s="134"/>
      <c r="E11" s="134"/>
      <c r="F11" s="134"/>
      <c r="G11" s="134"/>
      <c r="H11" s="134"/>
      <c r="I11" s="134"/>
    </row>
    <row r="12" spans="1:9" ht="15" customHeight="1" x14ac:dyDescent="0.2">
      <c r="A12" s="141"/>
      <c r="B12" s="142"/>
      <c r="C12" s="142"/>
      <c r="D12" s="142"/>
      <c r="E12" s="142"/>
      <c r="F12" s="142"/>
      <c r="G12" s="142"/>
      <c r="H12" s="142"/>
      <c r="I12" s="142"/>
    </row>
    <row r="13" spans="1:9" ht="14.25" customHeight="1" x14ac:dyDescent="0.2">
      <c r="A13" s="143" t="s">
        <v>143</v>
      </c>
      <c r="B13" s="144"/>
      <c r="C13" s="144"/>
      <c r="D13" s="144"/>
      <c r="E13" s="144"/>
      <c r="F13" s="144"/>
      <c r="G13" s="144"/>
      <c r="H13" s="144"/>
      <c r="I13" s="144"/>
    </row>
    <row r="14" spans="1:9" ht="15" customHeight="1" x14ac:dyDescent="0.2">
      <c r="A14" s="145"/>
      <c r="B14" s="142"/>
      <c r="C14" s="142"/>
      <c r="D14" s="142"/>
      <c r="E14" s="142"/>
      <c r="F14" s="142"/>
      <c r="G14" s="142"/>
      <c r="H14" s="142"/>
      <c r="I14" s="142"/>
    </row>
    <row r="15" spans="1:9" ht="14.25" customHeight="1" x14ac:dyDescent="0.2">
      <c r="A15" s="146" t="s">
        <v>144</v>
      </c>
      <c r="B15" s="146"/>
      <c r="C15" s="146"/>
      <c r="D15" s="147" t="s">
        <v>7</v>
      </c>
      <c r="E15" s="147"/>
      <c r="F15" s="147"/>
      <c r="G15" s="73" t="s">
        <v>145</v>
      </c>
      <c r="H15" s="73"/>
      <c r="I15" s="73"/>
    </row>
    <row r="16" spans="1:9" ht="9.75" customHeight="1" x14ac:dyDescent="0.2">
      <c r="A16" s="74"/>
      <c r="B16" s="70"/>
      <c r="C16" s="70"/>
      <c r="D16" s="70"/>
      <c r="E16" s="70"/>
      <c r="F16" s="70"/>
      <c r="G16" s="70"/>
      <c r="H16" s="70"/>
      <c r="I16" s="70"/>
    </row>
    <row r="17" spans="1:9" ht="15" customHeight="1" x14ac:dyDescent="0.2">
      <c r="A17" s="145" t="s">
        <v>8</v>
      </c>
      <c r="B17" s="142"/>
      <c r="C17" s="142"/>
      <c r="D17" s="142"/>
      <c r="E17" s="142"/>
      <c r="F17" s="142"/>
      <c r="G17" s="142"/>
      <c r="H17" s="142"/>
      <c r="I17" s="142"/>
    </row>
    <row r="18" spans="1:9" ht="15" customHeight="1" x14ac:dyDescent="0.2">
      <c r="A18" s="145" t="s">
        <v>9</v>
      </c>
      <c r="B18" s="142"/>
      <c r="C18" s="142"/>
      <c r="D18" s="142"/>
      <c r="E18" s="142"/>
      <c r="F18" s="142"/>
      <c r="G18" s="142"/>
      <c r="H18" s="142"/>
      <c r="I18" s="142"/>
    </row>
    <row r="19" spans="1:9" s="70" customFormat="1" ht="15" customHeight="1" x14ac:dyDescent="0.2">
      <c r="A19" s="148" t="s">
        <v>10</v>
      </c>
      <c r="B19" s="142"/>
      <c r="C19" s="142"/>
      <c r="D19" s="142"/>
      <c r="E19" s="142"/>
      <c r="F19" s="142"/>
      <c r="G19" s="142"/>
      <c r="H19" s="142"/>
      <c r="I19" s="142"/>
    </row>
    <row r="20" spans="1:9" s="76" customFormat="1" ht="50.25" customHeight="1" x14ac:dyDescent="0.2">
      <c r="A20" s="149" t="s">
        <v>11</v>
      </c>
      <c r="B20" s="150"/>
      <c r="C20" s="149" t="s">
        <v>12</v>
      </c>
      <c r="D20" s="151"/>
      <c r="E20" s="151"/>
      <c r="F20" s="152"/>
      <c r="G20" s="75" t="s">
        <v>146</v>
      </c>
      <c r="H20" s="75" t="s">
        <v>147</v>
      </c>
      <c r="I20" s="75" t="s">
        <v>148</v>
      </c>
    </row>
    <row r="21" spans="1:9" s="68" customFormat="1" ht="15.75" customHeight="1" x14ac:dyDescent="0.2">
      <c r="A21" s="77" t="s">
        <v>16</v>
      </c>
      <c r="B21" s="78" t="s">
        <v>149</v>
      </c>
      <c r="C21" s="153" t="s">
        <v>149</v>
      </c>
      <c r="D21" s="154"/>
      <c r="E21" s="154"/>
      <c r="F21" s="155"/>
      <c r="G21" s="79"/>
      <c r="H21" s="80">
        <f>SUM(H22,H27,H28)</f>
        <v>344220.41000000003</v>
      </c>
      <c r="I21" s="80">
        <f>SUM(I22,I27,I28)</f>
        <v>308034.52999999997</v>
      </c>
    </row>
    <row r="22" spans="1:9" ht="15.75" customHeight="1" x14ac:dyDescent="0.2">
      <c r="A22" s="81" t="s">
        <v>18</v>
      </c>
      <c r="B22" s="82" t="s">
        <v>150</v>
      </c>
      <c r="C22" s="156" t="s">
        <v>150</v>
      </c>
      <c r="D22" s="157"/>
      <c r="E22" s="157"/>
      <c r="F22" s="158"/>
      <c r="G22" s="83"/>
      <c r="H22" s="84">
        <f>SUM(H23:H26)</f>
        <v>319416.94</v>
      </c>
      <c r="I22" s="84">
        <f>SUM(I23:I26)</f>
        <v>282067.83999999997</v>
      </c>
    </row>
    <row r="23" spans="1:9" ht="15.75" customHeight="1" x14ac:dyDescent="0.2">
      <c r="A23" s="81" t="s">
        <v>151</v>
      </c>
      <c r="B23" s="82" t="s">
        <v>86</v>
      </c>
      <c r="C23" s="156" t="s">
        <v>86</v>
      </c>
      <c r="D23" s="157"/>
      <c r="E23" s="157"/>
      <c r="F23" s="158"/>
      <c r="G23" s="83"/>
      <c r="H23" s="84">
        <v>2141.66</v>
      </c>
      <c r="I23" s="84">
        <v>9305.17</v>
      </c>
    </row>
    <row r="24" spans="1:9" ht="15.75" customHeight="1" x14ac:dyDescent="0.2">
      <c r="A24" s="81" t="s">
        <v>152</v>
      </c>
      <c r="B24" s="85" t="s">
        <v>153</v>
      </c>
      <c r="C24" s="159" t="s">
        <v>153</v>
      </c>
      <c r="D24" s="151"/>
      <c r="E24" s="151"/>
      <c r="F24" s="152"/>
      <c r="G24" s="83"/>
      <c r="H24" s="84">
        <v>309359.33</v>
      </c>
      <c r="I24" s="84">
        <v>270853.86</v>
      </c>
    </row>
    <row r="25" spans="1:9" ht="15.75" customHeight="1" x14ac:dyDescent="0.2">
      <c r="A25" s="81" t="s">
        <v>154</v>
      </c>
      <c r="B25" s="82" t="s">
        <v>155</v>
      </c>
      <c r="C25" s="159" t="s">
        <v>155</v>
      </c>
      <c r="D25" s="151"/>
      <c r="E25" s="151"/>
      <c r="F25" s="152"/>
      <c r="G25" s="83"/>
      <c r="H25" s="84">
        <v>5658.39</v>
      </c>
      <c r="I25" s="84"/>
    </row>
    <row r="26" spans="1:9" ht="15.75" customHeight="1" x14ac:dyDescent="0.2">
      <c r="A26" s="81" t="s">
        <v>156</v>
      </c>
      <c r="B26" s="85" t="s">
        <v>157</v>
      </c>
      <c r="C26" s="159" t="s">
        <v>157</v>
      </c>
      <c r="D26" s="151"/>
      <c r="E26" s="151"/>
      <c r="F26" s="152"/>
      <c r="G26" s="83"/>
      <c r="H26" s="84">
        <v>2257.56</v>
      </c>
      <c r="I26" s="84">
        <v>1908.81</v>
      </c>
    </row>
    <row r="27" spans="1:9" ht="15.75" customHeight="1" x14ac:dyDescent="0.2">
      <c r="A27" s="81" t="s">
        <v>30</v>
      </c>
      <c r="B27" s="82" t="s">
        <v>158</v>
      </c>
      <c r="C27" s="159" t="s">
        <v>158</v>
      </c>
      <c r="D27" s="151"/>
      <c r="E27" s="151"/>
      <c r="F27" s="152"/>
      <c r="G27" s="83"/>
      <c r="H27" s="84"/>
      <c r="I27" s="84"/>
    </row>
    <row r="28" spans="1:9" ht="15.75" customHeight="1" x14ac:dyDescent="0.2">
      <c r="A28" s="81" t="s">
        <v>52</v>
      </c>
      <c r="B28" s="82" t="s">
        <v>159</v>
      </c>
      <c r="C28" s="159" t="s">
        <v>159</v>
      </c>
      <c r="D28" s="151"/>
      <c r="E28" s="151"/>
      <c r="F28" s="152"/>
      <c r="G28" s="83"/>
      <c r="H28" s="84">
        <f>SUM(H29:H30)</f>
        <v>24803.47</v>
      </c>
      <c r="I28" s="84">
        <f>SUM(I29:I30)</f>
        <v>25966.69</v>
      </c>
    </row>
    <row r="29" spans="1:9" ht="15.75" customHeight="1" x14ac:dyDescent="0.2">
      <c r="A29" s="81" t="s">
        <v>160</v>
      </c>
      <c r="B29" s="85" t="s">
        <v>161</v>
      </c>
      <c r="C29" s="159" t="s">
        <v>161</v>
      </c>
      <c r="D29" s="151"/>
      <c r="E29" s="151"/>
      <c r="F29" s="152"/>
      <c r="G29" s="83"/>
      <c r="H29" s="84">
        <v>25442.68</v>
      </c>
      <c r="I29" s="84">
        <v>25966.69</v>
      </c>
    </row>
    <row r="30" spans="1:9" ht="15.75" customHeight="1" x14ac:dyDescent="0.2">
      <c r="A30" s="81" t="s">
        <v>162</v>
      </c>
      <c r="B30" s="85" t="s">
        <v>163</v>
      </c>
      <c r="C30" s="159" t="s">
        <v>163</v>
      </c>
      <c r="D30" s="151"/>
      <c r="E30" s="151"/>
      <c r="F30" s="152"/>
      <c r="G30" s="83"/>
      <c r="H30" s="84">
        <v>-639.21</v>
      </c>
      <c r="I30" s="84"/>
    </row>
    <row r="31" spans="1:9" s="68" customFormat="1" ht="15.75" customHeight="1" x14ac:dyDescent="0.2">
      <c r="A31" s="77" t="s">
        <v>56</v>
      </c>
      <c r="B31" s="78" t="s">
        <v>164</v>
      </c>
      <c r="C31" s="153" t="s">
        <v>164</v>
      </c>
      <c r="D31" s="160"/>
      <c r="E31" s="160"/>
      <c r="F31" s="161"/>
      <c r="G31" s="79"/>
      <c r="H31" s="80">
        <f>SUM(H32:H45)</f>
        <v>334867.78999999998</v>
      </c>
      <c r="I31" s="80">
        <f>SUM(I32:I45)</f>
        <v>295303.07</v>
      </c>
    </row>
    <row r="32" spans="1:9" ht="15.75" customHeight="1" x14ac:dyDescent="0.2">
      <c r="A32" s="81" t="s">
        <v>18</v>
      </c>
      <c r="B32" s="82" t="s">
        <v>165</v>
      </c>
      <c r="C32" s="159" t="s">
        <v>166</v>
      </c>
      <c r="D32" s="162"/>
      <c r="E32" s="162"/>
      <c r="F32" s="163"/>
      <c r="G32" s="83"/>
      <c r="H32" s="84">
        <v>301905.48</v>
      </c>
      <c r="I32" s="84">
        <v>270193.48</v>
      </c>
    </row>
    <row r="33" spans="1:9" ht="15.75" customHeight="1" x14ac:dyDescent="0.2">
      <c r="A33" s="81" t="s">
        <v>30</v>
      </c>
      <c r="B33" s="82" t="s">
        <v>167</v>
      </c>
      <c r="C33" s="159" t="s">
        <v>168</v>
      </c>
      <c r="D33" s="162"/>
      <c r="E33" s="162"/>
      <c r="F33" s="163"/>
      <c r="G33" s="83"/>
      <c r="H33" s="84">
        <v>4864.38</v>
      </c>
      <c r="I33" s="84">
        <v>5618.87</v>
      </c>
    </row>
    <row r="34" spans="1:9" ht="15.75" customHeight="1" x14ac:dyDescent="0.2">
      <c r="A34" s="81" t="s">
        <v>52</v>
      </c>
      <c r="B34" s="82" t="s">
        <v>169</v>
      </c>
      <c r="C34" s="159" t="s">
        <v>170</v>
      </c>
      <c r="D34" s="162"/>
      <c r="E34" s="162"/>
      <c r="F34" s="163"/>
      <c r="G34" s="83"/>
      <c r="H34" s="84">
        <v>9955.14</v>
      </c>
      <c r="I34" s="84">
        <v>9057.27</v>
      </c>
    </row>
    <row r="35" spans="1:9" ht="15.75" customHeight="1" x14ac:dyDescent="0.2">
      <c r="A35" s="81" t="s">
        <v>54</v>
      </c>
      <c r="B35" s="82" t="s">
        <v>171</v>
      </c>
      <c r="C35" s="156" t="s">
        <v>172</v>
      </c>
      <c r="D35" s="162"/>
      <c r="E35" s="162"/>
      <c r="F35" s="163"/>
      <c r="G35" s="83"/>
      <c r="H35" s="84">
        <v>194.93</v>
      </c>
      <c r="I35" s="84">
        <v>37.97</v>
      </c>
    </row>
    <row r="36" spans="1:9" ht="15.75" customHeight="1" x14ac:dyDescent="0.2">
      <c r="A36" s="81" t="s">
        <v>81</v>
      </c>
      <c r="B36" s="82" t="s">
        <v>173</v>
      </c>
      <c r="C36" s="156" t="s">
        <v>174</v>
      </c>
      <c r="D36" s="162"/>
      <c r="E36" s="162"/>
      <c r="F36" s="163"/>
      <c r="G36" s="83"/>
      <c r="H36" s="84">
        <v>2638.38</v>
      </c>
      <c r="I36" s="84">
        <v>2166.83</v>
      </c>
    </row>
    <row r="37" spans="1:9" ht="15.75" customHeight="1" x14ac:dyDescent="0.2">
      <c r="A37" s="81" t="s">
        <v>175</v>
      </c>
      <c r="B37" s="82" t="s">
        <v>176</v>
      </c>
      <c r="C37" s="156" t="s">
        <v>177</v>
      </c>
      <c r="D37" s="162"/>
      <c r="E37" s="162"/>
      <c r="F37" s="163"/>
      <c r="G37" s="83"/>
      <c r="H37" s="84">
        <v>471</v>
      </c>
      <c r="I37" s="84">
        <v>219</v>
      </c>
    </row>
    <row r="38" spans="1:9" ht="15.75" customHeight="1" x14ac:dyDescent="0.2">
      <c r="A38" s="81" t="s">
        <v>178</v>
      </c>
      <c r="B38" s="82" t="s">
        <v>179</v>
      </c>
      <c r="C38" s="156" t="s">
        <v>180</v>
      </c>
      <c r="D38" s="162"/>
      <c r="E38" s="162"/>
      <c r="F38" s="163"/>
      <c r="G38" s="83"/>
      <c r="H38" s="84">
        <v>635.29</v>
      </c>
      <c r="I38" s="84"/>
    </row>
    <row r="39" spans="1:9" ht="15.75" customHeight="1" x14ac:dyDescent="0.2">
      <c r="A39" s="81" t="s">
        <v>181</v>
      </c>
      <c r="B39" s="82" t="s">
        <v>182</v>
      </c>
      <c r="C39" s="159" t="s">
        <v>182</v>
      </c>
      <c r="D39" s="162"/>
      <c r="E39" s="162"/>
      <c r="F39" s="163"/>
      <c r="G39" s="83"/>
      <c r="H39" s="84"/>
      <c r="I39" s="84"/>
    </row>
    <row r="40" spans="1:9" ht="15.75" customHeight="1" x14ac:dyDescent="0.2">
      <c r="A40" s="81" t="s">
        <v>183</v>
      </c>
      <c r="B40" s="82" t="s">
        <v>184</v>
      </c>
      <c r="C40" s="156" t="s">
        <v>184</v>
      </c>
      <c r="D40" s="162"/>
      <c r="E40" s="162"/>
      <c r="F40" s="163"/>
      <c r="G40" s="83"/>
      <c r="H40" s="84">
        <v>5557.37</v>
      </c>
      <c r="I40" s="84">
        <v>3257.78</v>
      </c>
    </row>
    <row r="41" spans="1:9" ht="15.75" customHeight="1" x14ac:dyDescent="0.2">
      <c r="A41" s="81" t="s">
        <v>185</v>
      </c>
      <c r="B41" s="82" t="s">
        <v>186</v>
      </c>
      <c r="C41" s="159" t="s">
        <v>187</v>
      </c>
      <c r="D41" s="151"/>
      <c r="E41" s="151"/>
      <c r="F41" s="152"/>
      <c r="G41" s="83"/>
      <c r="H41" s="84"/>
      <c r="I41" s="84"/>
    </row>
    <row r="42" spans="1:9" ht="15.75" customHeight="1" x14ac:dyDescent="0.2">
      <c r="A42" s="81" t="s">
        <v>188</v>
      </c>
      <c r="B42" s="82" t="s">
        <v>189</v>
      </c>
      <c r="C42" s="159" t="s">
        <v>190</v>
      </c>
      <c r="D42" s="162"/>
      <c r="E42" s="162"/>
      <c r="F42" s="163"/>
      <c r="G42" s="83"/>
      <c r="H42" s="84"/>
      <c r="I42" s="84"/>
    </row>
    <row r="43" spans="1:9" ht="15.75" customHeight="1" x14ac:dyDescent="0.2">
      <c r="A43" s="81" t="s">
        <v>191</v>
      </c>
      <c r="B43" s="82" t="s">
        <v>192</v>
      </c>
      <c r="C43" s="159" t="s">
        <v>193</v>
      </c>
      <c r="D43" s="162"/>
      <c r="E43" s="162"/>
      <c r="F43" s="163"/>
      <c r="G43" s="83"/>
      <c r="H43" s="84"/>
      <c r="I43" s="84"/>
    </row>
    <row r="44" spans="1:9" ht="15.75" customHeight="1" x14ac:dyDescent="0.2">
      <c r="A44" s="81" t="s">
        <v>194</v>
      </c>
      <c r="B44" s="82" t="s">
        <v>195</v>
      </c>
      <c r="C44" s="159" t="s">
        <v>196</v>
      </c>
      <c r="D44" s="162"/>
      <c r="E44" s="162"/>
      <c r="F44" s="163"/>
      <c r="G44" s="83"/>
      <c r="H44" s="84">
        <v>8625.82</v>
      </c>
      <c r="I44" s="84">
        <v>4630.63</v>
      </c>
    </row>
    <row r="45" spans="1:9" ht="15.75" customHeight="1" x14ac:dyDescent="0.2">
      <c r="A45" s="81" t="s">
        <v>197</v>
      </c>
      <c r="B45" s="82" t="s">
        <v>198</v>
      </c>
      <c r="C45" s="164" t="s">
        <v>199</v>
      </c>
      <c r="D45" s="162"/>
      <c r="E45" s="162"/>
      <c r="F45" s="163"/>
      <c r="G45" s="83"/>
      <c r="H45" s="84">
        <v>20</v>
      </c>
      <c r="I45" s="84">
        <v>121.24</v>
      </c>
    </row>
    <row r="46" spans="1:9" s="68" customFormat="1" ht="15.75" customHeight="1" x14ac:dyDescent="0.2">
      <c r="A46" s="86" t="s">
        <v>58</v>
      </c>
      <c r="B46" s="87" t="s">
        <v>200</v>
      </c>
      <c r="C46" s="165" t="s">
        <v>200</v>
      </c>
      <c r="D46" s="154"/>
      <c r="E46" s="154"/>
      <c r="F46" s="155"/>
      <c r="G46" s="79"/>
      <c r="H46" s="80">
        <f>H21-H31</f>
        <v>9352.6200000000536</v>
      </c>
      <c r="I46" s="80">
        <f>I21-I31</f>
        <v>12731.459999999963</v>
      </c>
    </row>
    <row r="47" spans="1:9" s="68" customFormat="1" ht="15.75" customHeight="1" x14ac:dyDescent="0.2">
      <c r="A47" s="86" t="s">
        <v>84</v>
      </c>
      <c r="B47" s="78" t="s">
        <v>201</v>
      </c>
      <c r="C47" s="166" t="s">
        <v>201</v>
      </c>
      <c r="D47" s="154"/>
      <c r="E47" s="154"/>
      <c r="F47" s="155"/>
      <c r="G47" s="79"/>
      <c r="H47" s="80">
        <f>H48-H49-H50</f>
        <v>-135.79</v>
      </c>
      <c r="I47" s="80">
        <f>I48-I49-I50</f>
        <v>0</v>
      </c>
    </row>
    <row r="48" spans="1:9" ht="15.75" customHeight="1" x14ac:dyDescent="0.2">
      <c r="A48" s="88" t="s">
        <v>202</v>
      </c>
      <c r="B48" s="82" t="s">
        <v>203</v>
      </c>
      <c r="C48" s="164" t="s">
        <v>204</v>
      </c>
      <c r="D48" s="162"/>
      <c r="E48" s="162"/>
      <c r="F48" s="163"/>
      <c r="G48" s="83"/>
      <c r="H48" s="84"/>
      <c r="I48" s="84"/>
    </row>
    <row r="49" spans="1:9" ht="15.75" customHeight="1" x14ac:dyDescent="0.2">
      <c r="A49" s="88" t="s">
        <v>30</v>
      </c>
      <c r="B49" s="82" t="s">
        <v>205</v>
      </c>
      <c r="C49" s="164" t="s">
        <v>205</v>
      </c>
      <c r="D49" s="162"/>
      <c r="E49" s="162"/>
      <c r="F49" s="163"/>
      <c r="G49" s="83"/>
      <c r="H49" s="84"/>
      <c r="I49" s="84"/>
    </row>
    <row r="50" spans="1:9" ht="15.75" customHeight="1" x14ac:dyDescent="0.2">
      <c r="A50" s="88" t="s">
        <v>206</v>
      </c>
      <c r="B50" s="82" t="s">
        <v>207</v>
      </c>
      <c r="C50" s="164" t="s">
        <v>208</v>
      </c>
      <c r="D50" s="162"/>
      <c r="E50" s="162"/>
      <c r="F50" s="163"/>
      <c r="G50" s="83"/>
      <c r="H50" s="84">
        <v>135.79</v>
      </c>
      <c r="I50" s="84"/>
    </row>
    <row r="51" spans="1:9" s="68" customFormat="1" ht="15.75" customHeight="1" x14ac:dyDescent="0.2">
      <c r="A51" s="86" t="s">
        <v>91</v>
      </c>
      <c r="B51" s="87" t="s">
        <v>209</v>
      </c>
      <c r="C51" s="165" t="s">
        <v>209</v>
      </c>
      <c r="D51" s="154"/>
      <c r="E51" s="154"/>
      <c r="F51" s="155"/>
      <c r="G51" s="79"/>
      <c r="H51" s="80">
        <v>-0.01</v>
      </c>
      <c r="I51" s="80"/>
    </row>
    <row r="52" spans="1:9" s="68" customFormat="1" ht="30" customHeight="1" x14ac:dyDescent="0.2">
      <c r="A52" s="86" t="s">
        <v>117</v>
      </c>
      <c r="B52" s="87" t="s">
        <v>210</v>
      </c>
      <c r="C52" s="167" t="s">
        <v>210</v>
      </c>
      <c r="D52" s="160"/>
      <c r="E52" s="160"/>
      <c r="F52" s="161"/>
      <c r="G52" s="79"/>
      <c r="H52" s="80"/>
      <c r="I52" s="80"/>
    </row>
    <row r="53" spans="1:9" s="68" customFormat="1" ht="15.75" customHeight="1" x14ac:dyDescent="0.2">
      <c r="A53" s="86" t="s">
        <v>129</v>
      </c>
      <c r="B53" s="87" t="s">
        <v>211</v>
      </c>
      <c r="C53" s="165" t="s">
        <v>211</v>
      </c>
      <c r="D53" s="154"/>
      <c r="E53" s="154"/>
      <c r="F53" s="155"/>
      <c r="G53" s="79"/>
      <c r="H53" s="80"/>
      <c r="I53" s="80"/>
    </row>
    <row r="54" spans="1:9" s="68" customFormat="1" ht="30" customHeight="1" x14ac:dyDescent="0.2">
      <c r="A54" s="86" t="s">
        <v>212</v>
      </c>
      <c r="B54" s="78" t="s">
        <v>213</v>
      </c>
      <c r="C54" s="153" t="s">
        <v>213</v>
      </c>
      <c r="D54" s="160"/>
      <c r="E54" s="160"/>
      <c r="F54" s="161"/>
      <c r="G54" s="79"/>
      <c r="H54" s="80">
        <f>SUM(H46,H47,H51,H52,H53)</f>
        <v>9216.8200000000525</v>
      </c>
      <c r="I54" s="80">
        <f>SUM(I46,I47,I51,I52,I53)</f>
        <v>12731.459999999963</v>
      </c>
    </row>
    <row r="55" spans="1:9" s="68" customFormat="1" ht="15.75" customHeight="1" x14ac:dyDescent="0.2">
      <c r="A55" s="86" t="s">
        <v>18</v>
      </c>
      <c r="B55" s="78" t="s">
        <v>214</v>
      </c>
      <c r="C55" s="166" t="s">
        <v>214</v>
      </c>
      <c r="D55" s="154"/>
      <c r="E55" s="154"/>
      <c r="F55" s="155"/>
      <c r="G55" s="79"/>
      <c r="H55" s="80"/>
      <c r="I55" s="80"/>
    </row>
    <row r="56" spans="1:9" s="68" customFormat="1" ht="15.75" customHeight="1" x14ac:dyDescent="0.2">
      <c r="A56" s="86" t="s">
        <v>215</v>
      </c>
      <c r="B56" s="87" t="s">
        <v>216</v>
      </c>
      <c r="C56" s="165" t="s">
        <v>216</v>
      </c>
      <c r="D56" s="154"/>
      <c r="E56" s="154"/>
      <c r="F56" s="155"/>
      <c r="G56" s="79"/>
      <c r="H56" s="80">
        <f>SUM(H54,H55)</f>
        <v>9216.8200000000525</v>
      </c>
      <c r="I56" s="80">
        <f>SUM(I54,I55)</f>
        <v>12731.459999999963</v>
      </c>
    </row>
    <row r="57" spans="1:9" ht="15.75" customHeight="1" x14ac:dyDescent="0.2">
      <c r="A57" s="88" t="s">
        <v>18</v>
      </c>
      <c r="B57" s="82" t="s">
        <v>217</v>
      </c>
      <c r="C57" s="164" t="s">
        <v>217</v>
      </c>
      <c r="D57" s="162"/>
      <c r="E57" s="162"/>
      <c r="F57" s="163"/>
      <c r="G57" s="83"/>
      <c r="H57" s="84"/>
      <c r="I57" s="84"/>
    </row>
    <row r="58" spans="1:9" ht="15.75" customHeight="1" x14ac:dyDescent="0.2">
      <c r="A58" s="88" t="s">
        <v>30</v>
      </c>
      <c r="B58" s="82" t="s">
        <v>218</v>
      </c>
      <c r="C58" s="164" t="s">
        <v>218</v>
      </c>
      <c r="D58" s="162"/>
      <c r="E58" s="162"/>
      <c r="F58" s="163"/>
      <c r="G58" s="83"/>
      <c r="H58" s="84"/>
      <c r="I58" s="84"/>
    </row>
    <row r="59" spans="1:9" ht="12.75" customHeight="1" x14ac:dyDescent="0.2">
      <c r="A59" s="76"/>
      <c r="B59" s="76"/>
      <c r="C59" s="76"/>
      <c r="D59" s="76"/>
      <c r="G59" s="89"/>
      <c r="H59" s="89"/>
      <c r="I59" s="89"/>
    </row>
    <row r="60" spans="1:9" s="71" customFormat="1" ht="15" customHeight="1" x14ac:dyDescent="0.2">
      <c r="A60" s="170" t="s">
        <v>132</v>
      </c>
      <c r="B60" s="170"/>
      <c r="C60" s="170"/>
      <c r="D60" s="170"/>
      <c r="E60" s="170"/>
      <c r="F60" s="170"/>
      <c r="G60" s="90"/>
      <c r="H60" s="171" t="s">
        <v>133</v>
      </c>
      <c r="I60" s="171"/>
    </row>
    <row r="61" spans="1:9" s="72" customFormat="1" ht="15" customHeight="1" x14ac:dyDescent="0.2">
      <c r="A61" s="168" t="s">
        <v>219</v>
      </c>
      <c r="B61" s="168"/>
      <c r="C61" s="168"/>
      <c r="D61" s="168"/>
      <c r="E61" s="168"/>
      <c r="F61" s="168"/>
      <c r="G61" s="91" t="s">
        <v>220</v>
      </c>
      <c r="H61" s="169" t="s">
        <v>135</v>
      </c>
      <c r="I61" s="169"/>
    </row>
    <row r="62" spans="1:9" s="70" customFormat="1" ht="15" customHeight="1" x14ac:dyDescent="0.2">
      <c r="A62" s="92"/>
      <c r="B62" s="92"/>
      <c r="C62" s="92"/>
      <c r="D62" s="92"/>
      <c r="E62" s="92"/>
      <c r="F62" s="92"/>
      <c r="G62" s="92"/>
      <c r="H62" s="93"/>
      <c r="I62" s="93"/>
    </row>
    <row r="63" spans="1:9" s="71" customFormat="1" ht="12.75" customHeight="1" x14ac:dyDescent="0.2">
      <c r="A63" s="170" t="s">
        <v>136</v>
      </c>
      <c r="B63" s="170"/>
      <c r="C63" s="170"/>
      <c r="D63" s="170"/>
      <c r="E63" s="170"/>
      <c r="F63" s="170"/>
      <c r="G63" s="90"/>
      <c r="H63" s="171" t="s">
        <v>137</v>
      </c>
      <c r="I63" s="171"/>
    </row>
    <row r="64" spans="1:9" s="72" customFormat="1" ht="11.25" customHeight="1" x14ac:dyDescent="0.2">
      <c r="A64" s="168" t="s">
        <v>221</v>
      </c>
      <c r="B64" s="168"/>
      <c r="C64" s="168"/>
      <c r="D64" s="168"/>
      <c r="E64" s="168"/>
      <c r="F64" s="168"/>
      <c r="G64" s="91" t="s">
        <v>222</v>
      </c>
      <c r="H64" s="169" t="s">
        <v>135</v>
      </c>
      <c r="I64" s="169"/>
    </row>
  </sheetData>
  <mergeCells count="63"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I17"/>
    <mergeCell ref="A18:I18"/>
    <mergeCell ref="A19:I19"/>
    <mergeCell ref="A20:B20"/>
    <mergeCell ref="C20:F20"/>
    <mergeCell ref="C21:F21"/>
    <mergeCell ref="A11:I11"/>
    <mergeCell ref="A12:I12"/>
    <mergeCell ref="A13:I13"/>
    <mergeCell ref="A14:I14"/>
    <mergeCell ref="A15:C15"/>
    <mergeCell ref="D15:F15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N13" sqref="N13"/>
    </sheetView>
  </sheetViews>
  <sheetFormatPr defaultRowHeight="15" x14ac:dyDescent="0.2"/>
  <cols>
    <col min="1" max="1" width="6" style="74" customWidth="1"/>
    <col min="2" max="2" width="32.85546875" style="70" customWidth="1"/>
    <col min="3" max="4" width="15.7109375" style="70" customWidth="1"/>
    <col min="5" max="5" width="16.28515625" style="70" customWidth="1"/>
    <col min="6" max="10" width="15.7109375" style="70" customWidth="1"/>
    <col min="11" max="11" width="13.140625" style="70" customWidth="1"/>
    <col min="12" max="13" width="15.7109375" style="70" customWidth="1"/>
    <col min="14" max="16384" width="9.140625" style="70"/>
  </cols>
  <sheetData>
    <row r="1" spans="1:13" ht="15" customHeight="1" x14ac:dyDescent="0.2">
      <c r="I1" s="73"/>
      <c r="J1" s="73"/>
      <c r="K1" s="73"/>
    </row>
    <row r="2" spans="1:13" ht="15" customHeight="1" x14ac:dyDescent="0.2">
      <c r="I2" s="70" t="s">
        <v>223</v>
      </c>
    </row>
    <row r="3" spans="1:13" ht="15" customHeight="1" x14ac:dyDescent="0.2">
      <c r="I3" s="70" t="s">
        <v>224</v>
      </c>
    </row>
    <row r="4" spans="1:13" ht="15" customHeight="1" x14ac:dyDescent="0.2"/>
    <row r="5" spans="1:13" ht="15" customHeight="1" x14ac:dyDescent="0.2">
      <c r="A5" s="143" t="s">
        <v>225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5" customHeight="1" x14ac:dyDescent="0.2">
      <c r="A6" s="143" t="s">
        <v>226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15" customHeight="1" x14ac:dyDescent="0.2"/>
    <row r="8" spans="1:13" ht="15" customHeight="1" x14ac:dyDescent="0.2">
      <c r="A8" s="143" t="s">
        <v>227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15" customHeight="1" x14ac:dyDescent="0.2"/>
    <row r="10" spans="1:13" ht="15" customHeight="1" x14ac:dyDescent="0.2">
      <c r="A10" s="174" t="s">
        <v>11</v>
      </c>
      <c r="B10" s="174" t="s">
        <v>228</v>
      </c>
      <c r="C10" s="174" t="s">
        <v>229</v>
      </c>
      <c r="D10" s="176" t="s">
        <v>230</v>
      </c>
      <c r="E10" s="177"/>
      <c r="F10" s="177"/>
      <c r="G10" s="177"/>
      <c r="H10" s="177"/>
      <c r="I10" s="177"/>
      <c r="J10" s="177"/>
      <c r="K10" s="177"/>
      <c r="L10" s="178"/>
      <c r="M10" s="174" t="s">
        <v>231</v>
      </c>
    </row>
    <row r="11" spans="1:13" ht="123" customHeight="1" x14ac:dyDescent="0.2">
      <c r="A11" s="175"/>
      <c r="B11" s="175"/>
      <c r="C11" s="175"/>
      <c r="D11" s="95" t="s">
        <v>232</v>
      </c>
      <c r="E11" s="95" t="s">
        <v>233</v>
      </c>
      <c r="F11" s="95" t="s">
        <v>234</v>
      </c>
      <c r="G11" s="95" t="s">
        <v>235</v>
      </c>
      <c r="H11" s="95" t="s">
        <v>236</v>
      </c>
      <c r="I11" s="96" t="s">
        <v>237</v>
      </c>
      <c r="J11" s="95" t="s">
        <v>238</v>
      </c>
      <c r="K11" s="95" t="s">
        <v>239</v>
      </c>
      <c r="L11" s="94" t="s">
        <v>240</v>
      </c>
      <c r="M11" s="175"/>
    </row>
    <row r="12" spans="1:13" ht="15" customHeight="1" x14ac:dyDescent="0.2">
      <c r="A12" s="97">
        <v>1</v>
      </c>
      <c r="B12" s="97">
        <v>2</v>
      </c>
      <c r="C12" s="97">
        <v>3</v>
      </c>
      <c r="D12" s="97">
        <v>4</v>
      </c>
      <c r="E12" s="97">
        <v>5</v>
      </c>
      <c r="F12" s="97">
        <v>6</v>
      </c>
      <c r="G12" s="97">
        <v>7</v>
      </c>
      <c r="H12" s="97">
        <v>8</v>
      </c>
      <c r="I12" s="97">
        <v>9</v>
      </c>
      <c r="J12" s="97">
        <v>10</v>
      </c>
      <c r="K12" s="98">
        <v>11</v>
      </c>
      <c r="L12" s="97">
        <v>12</v>
      </c>
      <c r="M12" s="97">
        <v>13</v>
      </c>
    </row>
    <row r="13" spans="1:13" s="73" customFormat="1" ht="71.25" customHeight="1" x14ac:dyDescent="0.2">
      <c r="A13" s="95" t="s">
        <v>241</v>
      </c>
      <c r="B13" s="99" t="s">
        <v>242</v>
      </c>
      <c r="C13" s="100">
        <f t="shared" ref="C13:M13" si="0">SUM(C14:C15)</f>
        <v>0</v>
      </c>
      <c r="D13" s="100">
        <f t="shared" si="0"/>
        <v>2210.81</v>
      </c>
      <c r="E13" s="100">
        <f t="shared" si="0"/>
        <v>0</v>
      </c>
      <c r="F13" s="100">
        <f t="shared" si="0"/>
        <v>13.5</v>
      </c>
      <c r="G13" s="100">
        <f t="shared" si="0"/>
        <v>0</v>
      </c>
      <c r="H13" s="100">
        <f t="shared" si="0"/>
        <v>0</v>
      </c>
      <c r="I13" s="100">
        <f t="shared" si="0"/>
        <v>-2141.66</v>
      </c>
      <c r="J13" s="100">
        <f t="shared" si="0"/>
        <v>0</v>
      </c>
      <c r="K13" s="100">
        <f t="shared" si="0"/>
        <v>0</v>
      </c>
      <c r="L13" s="100">
        <f t="shared" si="0"/>
        <v>0</v>
      </c>
      <c r="M13" s="100">
        <f t="shared" si="0"/>
        <v>82.650000000000091</v>
      </c>
    </row>
    <row r="14" spans="1:13" ht="15" customHeight="1" x14ac:dyDescent="0.2">
      <c r="A14" s="101" t="s">
        <v>243</v>
      </c>
      <c r="B14" s="102" t="s">
        <v>244</v>
      </c>
      <c r="C14" s="103"/>
      <c r="D14" s="103"/>
      <c r="E14" s="103"/>
      <c r="F14" s="103">
        <v>13.5</v>
      </c>
      <c r="G14" s="103"/>
      <c r="H14" s="103"/>
      <c r="I14" s="103">
        <v>-13.5</v>
      </c>
      <c r="J14" s="103"/>
      <c r="K14" s="103"/>
      <c r="L14" s="103"/>
      <c r="M14" s="103">
        <f>SUM(C14:L14)</f>
        <v>0</v>
      </c>
    </row>
    <row r="15" spans="1:13" ht="15" customHeight="1" x14ac:dyDescent="0.2">
      <c r="A15" s="101" t="s">
        <v>245</v>
      </c>
      <c r="B15" s="102" t="s">
        <v>246</v>
      </c>
      <c r="C15" s="103"/>
      <c r="D15" s="103">
        <v>2210.81</v>
      </c>
      <c r="E15" s="103"/>
      <c r="F15" s="103"/>
      <c r="G15" s="103"/>
      <c r="H15" s="103"/>
      <c r="I15" s="103">
        <v>-2128.16</v>
      </c>
      <c r="J15" s="103"/>
      <c r="K15" s="103"/>
      <c r="L15" s="103"/>
      <c r="M15" s="103">
        <f>SUM(C15:L15)</f>
        <v>82.650000000000091</v>
      </c>
    </row>
    <row r="16" spans="1:13" s="73" customFormat="1" ht="89.25" customHeight="1" x14ac:dyDescent="0.2">
      <c r="A16" s="95" t="s">
        <v>247</v>
      </c>
      <c r="B16" s="99" t="s">
        <v>248</v>
      </c>
      <c r="C16" s="100">
        <f t="shared" ref="C16:M16" si="1">SUM(C17:C18)</f>
        <v>122895.38</v>
      </c>
      <c r="D16" s="100">
        <f t="shared" si="1"/>
        <v>276349.46999999997</v>
      </c>
      <c r="E16" s="100">
        <f t="shared" si="1"/>
        <v>0</v>
      </c>
      <c r="F16" s="100">
        <f t="shared" si="1"/>
        <v>0</v>
      </c>
      <c r="G16" s="100">
        <f t="shared" si="1"/>
        <v>0</v>
      </c>
      <c r="H16" s="100">
        <f t="shared" si="1"/>
        <v>0</v>
      </c>
      <c r="I16" s="100">
        <f t="shared" si="1"/>
        <v>-280663.07999999996</v>
      </c>
      <c r="J16" s="100">
        <f t="shared" si="1"/>
        <v>0</v>
      </c>
      <c r="K16" s="100">
        <f t="shared" si="1"/>
        <v>0</v>
      </c>
      <c r="L16" s="100">
        <f t="shared" si="1"/>
        <v>114.51</v>
      </c>
      <c r="M16" s="100">
        <f t="shared" si="1"/>
        <v>118696.27999999998</v>
      </c>
    </row>
    <row r="17" spans="1:13" ht="15" customHeight="1" x14ac:dyDescent="0.2">
      <c r="A17" s="101" t="s">
        <v>249</v>
      </c>
      <c r="B17" s="102" t="s">
        <v>244</v>
      </c>
      <c r="C17" s="103">
        <v>122895.38</v>
      </c>
      <c r="D17" s="103"/>
      <c r="E17" s="103"/>
      <c r="F17" s="103"/>
      <c r="G17" s="103"/>
      <c r="H17" s="103"/>
      <c r="I17" s="103">
        <v>-4599.1000000000004</v>
      </c>
      <c r="J17" s="103"/>
      <c r="K17" s="103"/>
      <c r="L17" s="103">
        <v>114.51</v>
      </c>
      <c r="M17" s="103">
        <f>SUM(C17:L17)</f>
        <v>118410.79</v>
      </c>
    </row>
    <row r="18" spans="1:13" ht="15" customHeight="1" x14ac:dyDescent="0.2">
      <c r="A18" s="101" t="s">
        <v>250</v>
      </c>
      <c r="B18" s="102" t="s">
        <v>246</v>
      </c>
      <c r="C18" s="103"/>
      <c r="D18" s="103">
        <v>276349.46999999997</v>
      </c>
      <c r="E18" s="103"/>
      <c r="F18" s="103"/>
      <c r="G18" s="103"/>
      <c r="H18" s="103"/>
      <c r="I18" s="103">
        <v>-276063.98</v>
      </c>
      <c r="J18" s="103"/>
      <c r="K18" s="103"/>
      <c r="L18" s="103"/>
      <c r="M18" s="103">
        <f>SUM(C18:L18)</f>
        <v>285.48999999999069</v>
      </c>
    </row>
    <row r="19" spans="1:13" s="73" customFormat="1" ht="114.75" customHeight="1" x14ac:dyDescent="0.2">
      <c r="A19" s="95" t="s">
        <v>251</v>
      </c>
      <c r="B19" s="99" t="s">
        <v>252</v>
      </c>
      <c r="C19" s="100">
        <f t="shared" ref="C19:M19" si="2">SUM(C20:C21)</f>
        <v>8091.53</v>
      </c>
      <c r="D19" s="100">
        <f t="shared" si="2"/>
        <v>-810.81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  <c r="I19" s="100">
        <f t="shared" si="2"/>
        <v>-5658.39</v>
      </c>
      <c r="J19" s="100">
        <f t="shared" si="2"/>
        <v>0</v>
      </c>
      <c r="K19" s="100">
        <f t="shared" si="2"/>
        <v>0</v>
      </c>
      <c r="L19" s="100">
        <f t="shared" si="2"/>
        <v>0</v>
      </c>
      <c r="M19" s="100">
        <f t="shared" si="2"/>
        <v>1622.329999999999</v>
      </c>
    </row>
    <row r="20" spans="1:13" ht="15" customHeight="1" x14ac:dyDescent="0.2">
      <c r="A20" s="101" t="s">
        <v>253</v>
      </c>
      <c r="B20" s="102" t="s">
        <v>244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>
        <f>SUM(C20:L20)</f>
        <v>0</v>
      </c>
    </row>
    <row r="21" spans="1:13" ht="15" customHeight="1" x14ac:dyDescent="0.2">
      <c r="A21" s="101" t="s">
        <v>254</v>
      </c>
      <c r="B21" s="102" t="s">
        <v>246</v>
      </c>
      <c r="C21" s="103">
        <v>8091.53</v>
      </c>
      <c r="D21" s="103">
        <v>-810.81</v>
      </c>
      <c r="E21" s="103"/>
      <c r="F21" s="103"/>
      <c r="G21" s="103"/>
      <c r="H21" s="103"/>
      <c r="I21" s="103">
        <v>-5658.39</v>
      </c>
      <c r="J21" s="103"/>
      <c r="K21" s="103"/>
      <c r="L21" s="103"/>
      <c r="M21" s="103">
        <f>SUM(C21:L21)</f>
        <v>1622.329999999999</v>
      </c>
    </row>
    <row r="22" spans="1:13" s="73" customFormat="1" ht="15" customHeight="1" x14ac:dyDescent="0.2">
      <c r="A22" s="95" t="s">
        <v>255</v>
      </c>
      <c r="B22" s="99" t="s">
        <v>256</v>
      </c>
      <c r="C22" s="100">
        <f t="shared" ref="C22:M22" si="3">SUM(C23:C24)</f>
        <v>2802.98</v>
      </c>
      <c r="D22" s="100">
        <f t="shared" si="3"/>
        <v>20</v>
      </c>
      <c r="E22" s="100">
        <f t="shared" si="3"/>
        <v>0</v>
      </c>
      <c r="F22" s="100">
        <f t="shared" si="3"/>
        <v>0</v>
      </c>
      <c r="G22" s="100">
        <f t="shared" si="3"/>
        <v>0</v>
      </c>
      <c r="H22" s="100">
        <f t="shared" si="3"/>
        <v>0</v>
      </c>
      <c r="I22" s="100">
        <f t="shared" si="3"/>
        <v>-2257.56</v>
      </c>
      <c r="J22" s="100">
        <f t="shared" si="3"/>
        <v>0</v>
      </c>
      <c r="K22" s="100">
        <f t="shared" si="3"/>
        <v>0</v>
      </c>
      <c r="L22" s="100">
        <f t="shared" si="3"/>
        <v>0</v>
      </c>
      <c r="M22" s="100">
        <f t="shared" si="3"/>
        <v>565.42000000000007</v>
      </c>
    </row>
    <row r="23" spans="1:13" ht="15" customHeight="1" x14ac:dyDescent="0.2">
      <c r="A23" s="101" t="s">
        <v>257</v>
      </c>
      <c r="B23" s="102" t="s">
        <v>244</v>
      </c>
      <c r="C23" s="103">
        <v>703.19</v>
      </c>
      <c r="D23" s="103"/>
      <c r="E23" s="103"/>
      <c r="F23" s="103"/>
      <c r="G23" s="103"/>
      <c r="H23" s="103"/>
      <c r="I23" s="103">
        <v>-265.27999999999997</v>
      </c>
      <c r="J23" s="103"/>
      <c r="K23" s="103"/>
      <c r="L23" s="103"/>
      <c r="M23" s="103">
        <f>SUM(C23:L23)</f>
        <v>437.91000000000008</v>
      </c>
    </row>
    <row r="24" spans="1:13" ht="15" customHeight="1" x14ac:dyDescent="0.2">
      <c r="A24" s="101" t="s">
        <v>258</v>
      </c>
      <c r="B24" s="102" t="s">
        <v>246</v>
      </c>
      <c r="C24" s="103">
        <v>2099.79</v>
      </c>
      <c r="D24" s="103">
        <v>20</v>
      </c>
      <c r="E24" s="103"/>
      <c r="F24" s="103"/>
      <c r="G24" s="103"/>
      <c r="H24" s="103"/>
      <c r="I24" s="103">
        <v>-1992.28</v>
      </c>
      <c r="J24" s="103"/>
      <c r="K24" s="103"/>
      <c r="L24" s="103"/>
      <c r="M24" s="103">
        <f>SUM(C24:L24)</f>
        <v>127.50999999999999</v>
      </c>
    </row>
    <row r="25" spans="1:13" s="73" customFormat="1" ht="15" customHeight="1" x14ac:dyDescent="0.2">
      <c r="A25" s="95" t="s">
        <v>259</v>
      </c>
      <c r="B25" s="99" t="s">
        <v>260</v>
      </c>
      <c r="C25" s="100">
        <f t="shared" ref="C25:M25" si="4">SUM(C13,C16,C19,C22)</f>
        <v>133789.89000000001</v>
      </c>
      <c r="D25" s="100">
        <f t="shared" si="4"/>
        <v>277769.46999999997</v>
      </c>
      <c r="E25" s="100">
        <f t="shared" si="4"/>
        <v>0</v>
      </c>
      <c r="F25" s="100">
        <f t="shared" si="4"/>
        <v>13.5</v>
      </c>
      <c r="G25" s="100">
        <f t="shared" si="4"/>
        <v>0</v>
      </c>
      <c r="H25" s="100">
        <f t="shared" si="4"/>
        <v>0</v>
      </c>
      <c r="I25" s="100">
        <f t="shared" si="4"/>
        <v>-290720.68999999994</v>
      </c>
      <c r="J25" s="100">
        <f t="shared" si="4"/>
        <v>0</v>
      </c>
      <c r="K25" s="100">
        <f t="shared" si="4"/>
        <v>0</v>
      </c>
      <c r="L25" s="100">
        <f t="shared" si="4"/>
        <v>114.51</v>
      </c>
      <c r="M25" s="100">
        <f t="shared" si="4"/>
        <v>120966.67999999998</v>
      </c>
    </row>
    <row r="26" spans="1:13" ht="15" customHeight="1" x14ac:dyDescent="0.2">
      <c r="A26" s="172" t="s">
        <v>261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1:13" ht="15" customHeight="1" x14ac:dyDescent="0.2">
      <c r="D27" s="70" t="s">
        <v>262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finansinės būklės</vt:lpstr>
      <vt:lpstr>veiklos rezultatų</vt:lpstr>
      <vt:lpstr>finansavimo sumos</vt:lpstr>
      <vt:lpstr>'finansinės būklės'!Print_Area</vt:lpstr>
      <vt:lpstr>'finansinės būklės'!Print_Titles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Darbas</dc:creator>
  <cp:lastModifiedBy>Darbas</cp:lastModifiedBy>
  <cp:lastPrinted>2016-10-26T12:00:24Z</cp:lastPrinted>
  <dcterms:created xsi:type="dcterms:W3CDTF">2017-09-28T12:59:31Z</dcterms:created>
  <dcterms:modified xsi:type="dcterms:W3CDTF">2017-09-28T12:59:31Z</dcterms:modified>
</cp:coreProperties>
</file>